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32767" windowHeight="19520" tabRatio="924" activeTab="0"/>
  </bookViews>
  <sheets>
    <sheet name="Hinweise" sheetId="1" r:id="rId1"/>
    <sheet name="Deckblatt" sheetId="2" r:id="rId2"/>
    <sheet name="Meilensteinplanung" sheetId="3" r:id="rId3"/>
    <sheet name="Personalplanung" sheetId="4" r:id="rId4"/>
    <sheet name="Materialkostenplanung" sheetId="5" r:id="rId5"/>
    <sheet name="Preiskalkulation" sheetId="6" r:id="rId6"/>
    <sheet name="Umsatzplanung" sheetId="7" r:id="rId7"/>
    <sheet name="Investitionsplanung" sheetId="8" r:id="rId8"/>
    <sheet name="Abschreibungsplanung" sheetId="9" r:id="rId9"/>
    <sheet name="GuV-Planung" sheetId="10" r:id="rId10"/>
    <sheet name="Liquiditätsplanung" sheetId="11" r:id="rId11"/>
    <sheet name="Cashflow-Planung" sheetId="12" r:id="rId12"/>
    <sheet name="Kapitalbedarfsermittlung" sheetId="13" r:id="rId13"/>
    <sheet name="Finanzierungsplanung" sheetId="14" r:id="rId14"/>
    <sheet name="Kapitaldienstübersicht" sheetId="15" r:id="rId15"/>
    <sheet name="Bilanzplanung" sheetId="16" r:id="rId16"/>
    <sheet name="Kennzahlen" sheetId="17" r:id="rId17"/>
    <sheet name="Grafik" sheetId="18" r:id="rId18"/>
  </sheets>
  <definedNames>
    <definedName name="_xlnm.Print_Area" localSheetId="8">'Abschreibungsplanung'!$A$1:$G$41</definedName>
    <definedName name="_xlnm.Print_Area" localSheetId="15">'Bilanzplanung'!$A$1:$G$27</definedName>
    <definedName name="_xlnm.Print_Area" localSheetId="11">'Cashflow-Planung'!$A$1:$G$22</definedName>
    <definedName name="_xlnm.Print_Area" localSheetId="0">'Hinweise'!$A$1:$K$37</definedName>
    <definedName name="_xlnm.Print_Area" localSheetId="7">'Investitionsplanung'!$A$1:$F$41</definedName>
    <definedName name="_xlnm.Print_Area" localSheetId="12">'Kapitalbedarfsermittlung'!$A$1:$B$44</definedName>
    <definedName name="_xlnm.Print_Area" localSheetId="14">'Kapitaldienstübersicht'!$A$1:$E$16</definedName>
    <definedName name="_xlnm.Print_Area" localSheetId="16">'Kennzahlen'!$A$1:$I$31</definedName>
    <definedName name="_xlnm.Print_Area" localSheetId="10">'Liquiditätsplanung'!$A$1:$M$40</definedName>
    <definedName name="_xlnm.Print_Area" localSheetId="4">'Materialkostenplanung'!$A$1:$I$42</definedName>
    <definedName name="_xlnm.Print_Area" localSheetId="2">'Meilensteinplanung'!$A$1:$AB$36</definedName>
    <definedName name="_xlnm.Print_Area" localSheetId="5">'Preiskalkulation'!$A$1:$G$32</definedName>
    <definedName name="_xlnm.Print_Area" localSheetId="6">'Umsatzplanung'!$A$1:$M$43</definedName>
  </definedNames>
  <calcPr fullCalcOnLoad="1"/>
</workbook>
</file>

<file path=xl/comments10.xml><?xml version="1.0" encoding="utf-8"?>
<comments xmlns="http://schemas.openxmlformats.org/spreadsheetml/2006/main">
  <authors>
    <author>buchholz</author>
    <author>Neumann</author>
  </authors>
  <commentList>
    <comment ref="A23" authorId="0">
      <text>
        <r>
          <rPr>
            <sz val="8"/>
            <rFont val="Tahoma"/>
            <family val="0"/>
          </rPr>
          <t xml:space="preserve">Rechtsberatung
Unternehmensberatung
Steuerberatung
</t>
        </r>
      </text>
    </comment>
    <comment ref="A21" authorId="0">
      <text>
        <r>
          <rPr>
            <sz val="8"/>
            <rFont val="Tahoma"/>
            <family val="2"/>
          </rPr>
          <t>Telefon</t>
        </r>
        <r>
          <rPr>
            <b/>
            <sz val="8"/>
            <rFont val="Tahoma"/>
            <family val="0"/>
          </rPr>
          <t xml:space="preserve">
</t>
        </r>
        <r>
          <rPr>
            <sz val="8"/>
            <rFont val="Tahoma"/>
            <family val="2"/>
          </rPr>
          <t xml:space="preserve">Fax
Internet
Porto
</t>
        </r>
        <r>
          <rPr>
            <sz val="8"/>
            <rFont val="Tahoma"/>
            <family val="0"/>
          </rPr>
          <t xml:space="preserve">
</t>
        </r>
      </text>
    </comment>
    <comment ref="A30" authorId="0">
      <text>
        <r>
          <rPr>
            <sz val="8"/>
            <rFont val="Tahoma"/>
            <family val="0"/>
          </rPr>
          <t xml:space="preserve">GA-Zuschuss
Investitionszulage
Sonstige Zuschüsse
</t>
        </r>
      </text>
    </comment>
    <comment ref="A6" authorId="1">
      <text>
        <r>
          <rPr>
            <sz val="8"/>
            <rFont val="Tahoma"/>
            <family val="0"/>
          </rPr>
          <t>umsatzbezogene Kosten für fertige und unfertige Leistungen (Lagerbestände, Zwischenleistungen)
positiver Wert = Bestandserhöhung, negativer Wert = Bestandverminderung gegenüber dem Vorjahr</t>
        </r>
      </text>
    </comment>
    <comment ref="A9" authorId="1">
      <text>
        <r>
          <rPr>
            <sz val="8"/>
            <rFont val="Tahoma"/>
            <family val="2"/>
          </rPr>
          <t>Roh-, Hilfs-, Betriebsstoffe, halbfertige Zukaufteile</t>
        </r>
      </text>
    </comment>
    <comment ref="A10" authorId="1">
      <text>
        <r>
          <rPr>
            <sz val="8"/>
            <rFont val="Tahoma"/>
            <family val="0"/>
          </rPr>
          <t xml:space="preserve">Leistungserbringung, die durch Dritte erfolgt
</t>
        </r>
      </text>
    </comment>
    <comment ref="A8" authorId="1">
      <text>
        <r>
          <rPr>
            <sz val="8"/>
            <rFont val="Tahoma"/>
            <family val="0"/>
          </rPr>
          <t xml:space="preserve">z. B. Rückstellungsauflösungen, sonstige Erträge aus gewöhnlicher Geschäftstätigkeit 
</t>
        </r>
      </text>
    </comment>
    <comment ref="A14" authorId="1">
      <text>
        <r>
          <rPr>
            <sz val="8"/>
            <rFont val="Tahoma"/>
            <family val="0"/>
          </rPr>
          <t xml:space="preserve">z. B. vermögenswirksame Leistungen, Altersversorgung, Unterstützungen (Zuschüsse  Kantine,Fahrgeld...)
</t>
        </r>
      </text>
    </comment>
    <comment ref="A17" authorId="1">
      <text>
        <r>
          <rPr>
            <sz val="8"/>
            <rFont val="Tahoma"/>
            <family val="2"/>
          </rPr>
          <t>Miete
Gas/Strom/Wasser/Heizung
Reinigung
Instandhaltung</t>
        </r>
      </text>
    </comment>
    <comment ref="A18" authorId="1">
      <text>
        <r>
          <rPr>
            <sz val="8"/>
            <rFont val="Tahoma"/>
            <family val="0"/>
          </rPr>
          <t>Versicherung
Reparaturen
laufende Betriebskosten
KFZ-Steuern</t>
        </r>
      </text>
    </comment>
    <comment ref="A19" authorId="1">
      <text>
        <r>
          <rPr>
            <sz val="8"/>
            <rFont val="Tahoma"/>
            <family val="0"/>
          </rPr>
          <t xml:space="preserve">Prospetmaterial
Anzeigen
Messen etc.
</t>
        </r>
      </text>
    </comment>
    <comment ref="A22" authorId="1">
      <text>
        <r>
          <rPr>
            <sz val="8"/>
            <rFont val="Tahoma"/>
            <family val="0"/>
          </rPr>
          <t>Absicherung unternehmensspezifischer Risiken:  z. B. Betriebsunterbrechungs-, Umweltschäden-, Elektronik-, Produkthaftpflicht-, Transport-, Forderungsausfallversicherung
IHK-Beiträge, Verbände, Kammern
Franchise-Gebühren</t>
        </r>
      </text>
    </comment>
    <comment ref="A27" authorId="1">
      <text>
        <r>
          <rPr>
            <sz val="8"/>
            <rFont val="Tahoma"/>
            <family val="2"/>
          </rPr>
          <t xml:space="preserve">Nebenkosten des Geldverkehrs
Entsorgung
Bewirtung
Instandhaltung
Fachliteratur
Bürobedarf
Gewährleistungen etc.
</t>
        </r>
      </text>
    </comment>
    <comment ref="A7" authorId="1">
      <text>
        <r>
          <rPr>
            <sz val="8"/>
            <rFont val="Tahoma"/>
            <family val="0"/>
          </rPr>
          <t xml:space="preserve">selbsterbaute Produktionsanlagen oder sonstige Vorrichtungen zur eigenen Nutzung
</t>
        </r>
      </text>
    </comment>
    <comment ref="A26" authorId="1">
      <text>
        <r>
          <rPr>
            <sz val="8"/>
            <rFont val="Tahoma"/>
            <family val="2"/>
          </rPr>
          <t>Recherche, Anmeldung und Gebühren</t>
        </r>
      </text>
    </comment>
    <comment ref="A31" authorId="0">
      <text>
        <r>
          <rPr>
            <sz val="8"/>
            <rFont val="Tahoma"/>
            <family val="0"/>
          </rPr>
          <t xml:space="preserve">Position, die in der Regel nicht planbar ist: Aufwendungen, die außerhalb der gewöhnlichen Geschäftstätigkeiten oder in außergewöhnlicher Höhe anfallen. Beispiele hierfür sind hohe Verluste aus dem Verkauf von Immobilien oder Kosten, die durch Umgründung oder Schäden entstehen.
</t>
        </r>
      </text>
    </comment>
  </commentList>
</comments>
</file>

<file path=xl/comments11.xml><?xml version="1.0" encoding="utf-8"?>
<comments xmlns="http://schemas.openxmlformats.org/spreadsheetml/2006/main">
  <authors>
    <author>Neumann</author>
    <author>buchholz</author>
  </authors>
  <commentList>
    <comment ref="A12" authorId="0">
      <text>
        <r>
          <rPr>
            <sz val="8"/>
            <rFont val="Tahoma"/>
            <family val="0"/>
          </rPr>
          <t xml:space="preserve">individuelle Eingaben möglich
</t>
        </r>
      </text>
    </comment>
    <comment ref="A32" authorId="0">
      <text>
        <r>
          <rPr>
            <sz val="8"/>
            <rFont val="Tahoma"/>
            <family val="0"/>
          </rPr>
          <t xml:space="preserve">Monat 1-12: Umsatzsteuer
Monat 2,5,8,11: Gewerbesteuer
Monat 3,6,9,12: Körperschaftssteuer
</t>
        </r>
      </text>
    </comment>
    <comment ref="A4" authorId="0">
      <text>
        <r>
          <rPr>
            <sz val="8"/>
            <rFont val="Tahoma"/>
            <family val="0"/>
          </rPr>
          <t xml:space="preserve">Kann in Abhängigkeit vom Planungs-bzw. Geschäftsbeginn geändert werden
</t>
        </r>
      </text>
    </comment>
    <comment ref="A11" authorId="0">
      <text>
        <r>
          <rPr>
            <sz val="8"/>
            <rFont val="Tahoma"/>
            <family val="2"/>
          </rPr>
          <t xml:space="preserve">Zinserträge, Steuerrückerstattungen,
Lizenzgebühren etc.
</t>
        </r>
      </text>
    </comment>
    <comment ref="A19" authorId="0">
      <text>
        <r>
          <rPr>
            <sz val="8"/>
            <rFont val="Tahoma"/>
            <family val="2"/>
          </rPr>
          <t>Miete
Gas/Strom/Wasser/Heizung
Reinigung
Instandhaltung</t>
        </r>
      </text>
    </comment>
    <comment ref="A20" authorId="0">
      <text>
        <r>
          <rPr>
            <sz val="8"/>
            <rFont val="Tahoma"/>
            <family val="0"/>
          </rPr>
          <t>Versicherung
Reparaturen
laufende Betriebskosten
KFZ-Steuern</t>
        </r>
      </text>
    </comment>
    <comment ref="A21" authorId="0">
      <text>
        <r>
          <rPr>
            <sz val="8"/>
            <rFont val="Tahoma"/>
            <family val="0"/>
          </rPr>
          <t xml:space="preserve">Prospetmaterial
Anzeigen
Messen etc.
</t>
        </r>
      </text>
    </comment>
    <comment ref="A23" authorId="1">
      <text>
        <r>
          <rPr>
            <sz val="8"/>
            <rFont val="Tahoma"/>
            <family val="2"/>
          </rPr>
          <t>Telefon</t>
        </r>
        <r>
          <rPr>
            <b/>
            <sz val="8"/>
            <rFont val="Tahoma"/>
            <family val="0"/>
          </rPr>
          <t xml:space="preserve">
</t>
        </r>
        <r>
          <rPr>
            <sz val="8"/>
            <rFont val="Tahoma"/>
            <family val="2"/>
          </rPr>
          <t xml:space="preserve">Fax
Internet
Porto
</t>
        </r>
        <r>
          <rPr>
            <sz val="8"/>
            <rFont val="Tahoma"/>
            <family val="0"/>
          </rPr>
          <t xml:space="preserve">
</t>
        </r>
      </text>
    </comment>
    <comment ref="A24" authorId="0">
      <text>
        <r>
          <rPr>
            <sz val="8"/>
            <rFont val="Tahoma"/>
            <family val="0"/>
          </rPr>
          <t>entsprechend Risikoprüfung  z. B. Betriebsunterbrechungs-, Umweltschäden-, Elektronik-, Produkthaftpflicht-, Transport-, Forderungsausfallversicherung
IHK-Beiträge, Verbände, Kammern
Franchise-Gebühren</t>
        </r>
      </text>
    </comment>
    <comment ref="A25" authorId="1">
      <text>
        <r>
          <rPr>
            <sz val="8"/>
            <rFont val="Tahoma"/>
            <family val="0"/>
          </rPr>
          <t xml:space="preserve">Rechtsberatung
Unternehmensberatung
Steuerberatung
</t>
        </r>
      </text>
    </comment>
    <comment ref="A28" authorId="0">
      <text>
        <r>
          <rPr>
            <sz val="8"/>
            <rFont val="Tahoma"/>
            <family val="2"/>
          </rPr>
          <t>Recherche, Anmeldung und Gebühren</t>
        </r>
      </text>
    </comment>
    <comment ref="A16" authorId="0">
      <text>
        <r>
          <rPr>
            <sz val="8"/>
            <rFont val="Tahoma"/>
            <family val="2"/>
          </rPr>
          <t>Roh-, Hilfs-, Betriebsstoffe, halbfertige Zukaufteile</t>
        </r>
      </text>
    </comment>
    <comment ref="A18" authorId="0">
      <text>
        <r>
          <rPr>
            <sz val="8"/>
            <rFont val="Tahoma"/>
            <family val="0"/>
          </rPr>
          <t xml:space="preserve">einschließlich Personalnebenkosten und freiwillige soziale Aufwendungen (z. B. vermögenswirksame Leistungen, Altersversorgung, Unterstützungen (Zuschüsse  Kantine,Fahrgeld...))
</t>
        </r>
        <r>
          <rPr>
            <u val="single"/>
            <sz val="8"/>
            <rFont val="Tahoma"/>
            <family val="2"/>
          </rPr>
          <t>Achtung</t>
        </r>
        <r>
          <rPr>
            <sz val="8"/>
            <rFont val="Tahoma"/>
            <family val="0"/>
          </rPr>
          <t xml:space="preserve">: Erhöhte Auszahlungen mit Weihnachts-/ Urlaubsgeld
</t>
        </r>
      </text>
    </comment>
    <comment ref="A6" authorId="0">
      <text>
        <r>
          <rPr>
            <sz val="8"/>
            <rFont val="Tahoma"/>
            <family val="0"/>
          </rPr>
          <t xml:space="preserve">Zahlungsziele, Forderungsausfall, verspätete Zahlungen berücksichtigen
</t>
        </r>
      </text>
    </comment>
    <comment ref="A8" authorId="1">
      <text>
        <r>
          <rPr>
            <sz val="8"/>
            <rFont val="Tahoma"/>
            <family val="2"/>
          </rPr>
          <t>Bankdarlehen, Gesellschafterdarlehen</t>
        </r>
        <r>
          <rPr>
            <sz val="8"/>
            <rFont val="Tahoma"/>
            <family val="0"/>
          </rPr>
          <t xml:space="preserve">
</t>
        </r>
      </text>
    </comment>
  </commentList>
</comments>
</file>

<file path=xl/comments12.xml><?xml version="1.0" encoding="utf-8"?>
<comments xmlns="http://schemas.openxmlformats.org/spreadsheetml/2006/main">
  <authors>
    <author>Neumann</author>
    <author>buchholz</author>
  </authors>
  <commentList>
    <comment ref="B5" authorId="0">
      <text>
        <r>
          <rPr>
            <sz val="8"/>
            <rFont val="Tahoma"/>
            <family val="0"/>
          </rPr>
          <t xml:space="preserve">Eigenmittel (Stammkapital, Gesellschafterdarlehen)
</t>
        </r>
      </text>
    </comment>
    <comment ref="B13" authorId="0">
      <text>
        <r>
          <rPr>
            <sz val="8"/>
            <rFont val="Tahoma"/>
            <family val="0"/>
          </rPr>
          <t xml:space="preserve">Nur Kredite von Nichtgesellschaftern (z.B Bankdarlehen)
</t>
        </r>
      </text>
    </comment>
    <comment ref="B14" authorId="0">
      <text>
        <r>
          <rPr>
            <sz val="8"/>
            <rFont val="Tahoma"/>
            <family val="2"/>
          </rPr>
          <t xml:space="preserve">Nur Beteiligungen durch Nichtgesellschafter (stille Beteiligungen)
</t>
        </r>
      </text>
    </comment>
    <comment ref="B19" authorId="1">
      <text>
        <r>
          <rPr>
            <sz val="8"/>
            <rFont val="Tahoma"/>
            <family val="2"/>
          </rPr>
          <t>Gesellschafterdarlehen, Eigenkapitalerhöhungen</t>
        </r>
        <r>
          <rPr>
            <sz val="8"/>
            <rFont val="Tahoma"/>
            <family val="0"/>
          </rPr>
          <t xml:space="preserve">
</t>
        </r>
      </text>
    </comment>
    <comment ref="B20" authorId="1">
      <text>
        <r>
          <rPr>
            <sz val="8"/>
            <rFont val="Tahoma"/>
            <family val="2"/>
          </rPr>
          <t>Gewinnausschüttungen,
Rückzahlungen von Gesellschafterdarlehen</t>
        </r>
      </text>
    </comment>
  </commentList>
</comments>
</file>

<file path=xl/comments13.xml><?xml version="1.0" encoding="utf-8"?>
<comments xmlns="http://schemas.openxmlformats.org/spreadsheetml/2006/main">
  <authors>
    <author>buchholz</author>
    <author>Neumann</author>
  </authors>
  <commentList>
    <comment ref="A24" authorId="0">
      <text>
        <r>
          <rPr>
            <sz val="8"/>
            <rFont val="Tahoma"/>
            <family val="0"/>
          </rPr>
          <t xml:space="preserve">Erster Waren-/Materialbestand:
- Handelswaren
- Fertige Erzeugnisse 
- Halbfertige Erzeugnisse
- Rohmaterial
</t>
        </r>
      </text>
    </comment>
    <comment ref="A10" authorId="1">
      <text>
        <r>
          <rPr>
            <sz val="8"/>
            <rFont val="Tahoma"/>
            <family val="0"/>
          </rPr>
          <t xml:space="preserve">individuelle Eingaben  (zusätzliche Angaben, Konkretisierungen)
</t>
        </r>
      </text>
    </comment>
    <comment ref="A6" authorId="0">
      <text>
        <r>
          <rPr>
            <sz val="8"/>
            <rFont val="Tahoma"/>
            <family val="0"/>
          </rPr>
          <t xml:space="preserve">Rechtsanwalt, Steuerberater, Unternehmensberater,
</t>
        </r>
      </text>
    </comment>
    <comment ref="A8" authorId="0">
      <text>
        <r>
          <rPr>
            <sz val="8"/>
            <rFont val="Tahoma"/>
            <family val="0"/>
          </rPr>
          <t xml:space="preserve">Anmeldungen,
Genehmigungen
</t>
        </r>
      </text>
    </comment>
    <comment ref="A28" authorId="0">
      <text>
        <r>
          <rPr>
            <sz val="8"/>
            <rFont val="Tahoma"/>
            <family val="0"/>
          </rPr>
          <t xml:space="preserve">Einführungswerbung,
Produktbroschüren,
Vertriebsaufbau, etc.
</t>
        </r>
      </text>
    </comment>
    <comment ref="A9" authorId="0">
      <text>
        <r>
          <rPr>
            <sz val="8"/>
            <rFont val="Tahoma"/>
            <family val="0"/>
          </rPr>
          <t xml:space="preserve">Eröffnungsfeier, 
Aus- und Fortbildungskosten,
Reisekosten
</t>
        </r>
      </text>
    </comment>
    <comment ref="A15" authorId="0">
      <text>
        <r>
          <rPr>
            <sz val="8"/>
            <rFont val="Tahoma"/>
            <family val="0"/>
          </rPr>
          <t>incl. Nebenkosten, wie Notar, Grunderwerbsteuer, Beschaffungsaufwendungen etc.</t>
        </r>
      </text>
    </comment>
    <comment ref="A16" authorId="0">
      <text>
        <r>
          <rPr>
            <sz val="8"/>
            <rFont val="Tahoma"/>
            <family val="0"/>
          </rPr>
          <t xml:space="preserve">incl. Nebenkosten, Planungsaufwand etc.
</t>
        </r>
      </text>
    </comment>
    <comment ref="A17" authorId="0">
      <text>
        <r>
          <rPr>
            <sz val="8"/>
            <rFont val="Tahoma"/>
            <family val="0"/>
          </rPr>
          <t xml:space="preserve">incl. Nebenkosten, Aufwand für Installation und Inbetriebnahme
</t>
        </r>
      </text>
    </comment>
    <comment ref="A18" authorId="0">
      <text>
        <r>
          <rPr>
            <sz val="8"/>
            <rFont val="Tahoma"/>
            <family val="0"/>
          </rPr>
          <t xml:space="preserve">Austattung von Büroräumen, Lagerräumen, Labor
EDV-Anlagen
Telefonanlagen
Werkzeuge, Meßgeräte etc.
</t>
        </r>
      </text>
    </comment>
    <comment ref="A7" authorId="1">
      <text>
        <r>
          <rPr>
            <sz val="8"/>
            <rFont val="Tahoma"/>
            <family val="0"/>
          </rPr>
          <t xml:space="preserve">Eintragungsgebühren,
Notargebühren (Gesellschaftsvertrag)
</t>
        </r>
      </text>
    </comment>
    <comment ref="A25" authorId="1">
      <text>
        <r>
          <rPr>
            <sz val="8"/>
            <rFont val="Tahoma"/>
            <family val="0"/>
          </rPr>
          <t xml:space="preserve">besteht aus einer Vielzahl an Einzelpositionen wie: Reinigungsmaterial, Seife, Spülmittel, Handtücher, Treibstoffe für KfZ u.a. 
</t>
        </r>
      </text>
    </comment>
    <comment ref="A38" authorId="1">
      <text>
        <r>
          <rPr>
            <sz val="8"/>
            <rFont val="Tahoma"/>
            <family val="0"/>
          </rPr>
          <t xml:space="preserve">Vorfinanzierungsbedarf: z.B.Außenstände aufgrund von erbrachter, aber noch nicht bezahlter Leistung; Vorsteuerzahlung an das Finanzamt etc.
</t>
        </r>
      </text>
    </comment>
  </commentList>
</comments>
</file>

<file path=xl/comments14.xml><?xml version="1.0" encoding="utf-8"?>
<comments xmlns="http://schemas.openxmlformats.org/spreadsheetml/2006/main">
  <authors>
    <author>Neumann</author>
    <author>buchholz</author>
  </authors>
  <commentList>
    <comment ref="B9" authorId="0">
      <text>
        <r>
          <rPr>
            <sz val="8"/>
            <rFont val="Tahoma"/>
            <family val="0"/>
          </rPr>
          <t xml:space="preserve">individuelle Eingaben  (zusätzliche Angaben, Konkretisierungen)
</t>
        </r>
      </text>
    </comment>
    <comment ref="B13" authorId="1">
      <text>
        <r>
          <rPr>
            <sz val="8"/>
            <rFont val="Tahoma"/>
            <family val="0"/>
          </rPr>
          <t>incl. Nebenkosten, wie Notar, Grunderwerbsteuer, Beschaffungsaufwendungen etc.</t>
        </r>
      </text>
    </comment>
    <comment ref="B14" authorId="1">
      <text>
        <r>
          <rPr>
            <sz val="8"/>
            <rFont val="Tahoma"/>
            <family val="0"/>
          </rPr>
          <t xml:space="preserve">incl. Nebenkosten, Planungsaufwand etc.
</t>
        </r>
      </text>
    </comment>
    <comment ref="B15" authorId="1">
      <text>
        <r>
          <rPr>
            <sz val="8"/>
            <rFont val="Tahoma"/>
            <family val="0"/>
          </rPr>
          <t xml:space="preserve">incl. Nebenkosten, Aufwand für Installation und Inbetriebnahme
</t>
        </r>
      </text>
    </comment>
    <comment ref="B16" authorId="1">
      <text>
        <r>
          <rPr>
            <sz val="8"/>
            <rFont val="Tahoma"/>
            <family val="0"/>
          </rPr>
          <t xml:space="preserve">Austattung von Büroräumen, Lagerräumen, Labor
EDV-Anlagen
Telefonanlagen
Werkzeuge, Meßgeräte etc.
</t>
        </r>
      </text>
    </comment>
    <comment ref="B22" authorId="1">
      <text>
        <r>
          <rPr>
            <sz val="8"/>
            <color indexed="8"/>
            <rFont val="Tahoma"/>
            <family val="0"/>
          </rPr>
          <t xml:space="preserve">Erster Waren-/Materialbestand:
</t>
        </r>
        <r>
          <rPr>
            <sz val="8"/>
            <color indexed="8"/>
            <rFont val="Tahoma"/>
            <family val="0"/>
          </rPr>
          <t xml:space="preserve">- Handelswaren
</t>
        </r>
        <r>
          <rPr>
            <sz val="8"/>
            <color indexed="8"/>
            <rFont val="Tahoma"/>
            <family val="0"/>
          </rPr>
          <t xml:space="preserve">- Fertige Erzeugnisse 
</t>
        </r>
        <r>
          <rPr>
            <sz val="8"/>
            <color indexed="8"/>
            <rFont val="Tahoma"/>
            <family val="0"/>
          </rPr>
          <t xml:space="preserve">- Halbfertige Erzeugnisse
</t>
        </r>
        <r>
          <rPr>
            <sz val="8"/>
            <color indexed="8"/>
            <rFont val="Tahoma"/>
            <family val="0"/>
          </rPr>
          <t xml:space="preserve">- Rohmaterial
</t>
        </r>
      </text>
    </comment>
    <comment ref="B23" authorId="0">
      <text>
        <r>
          <rPr>
            <sz val="8"/>
            <rFont val="Tahoma"/>
            <family val="0"/>
          </rPr>
          <t xml:space="preserve">besteht aus einer Vielzahl an Einzelpositionen wie: Reinigungsmaterial, Seife, Spülmittel, Handtücher, Treibstoffe für KfZ u.a. 
</t>
        </r>
      </text>
    </comment>
    <comment ref="B26" authorId="1">
      <text>
        <r>
          <rPr>
            <sz val="8"/>
            <rFont val="Tahoma"/>
            <family val="0"/>
          </rPr>
          <t xml:space="preserve">Einführungswerbung,
Produktbroschüren,
Vertriebsaufbau, etc.
</t>
        </r>
      </text>
    </comment>
    <comment ref="B33" authorId="0">
      <text>
        <r>
          <rPr>
            <sz val="8"/>
            <rFont val="Tahoma"/>
            <family val="0"/>
          </rPr>
          <t xml:space="preserve">Vorfinanzierungsbedarf: z.B.Außenstände aufgrund von erbrachter, aber noch nicht bezahlter Leistung; Vorsteuerzahlung an das Finanzamt etc.
</t>
        </r>
      </text>
    </comment>
  </commentList>
</comments>
</file>

<file path=xl/comments15.xml><?xml version="1.0" encoding="utf-8"?>
<comments xmlns="http://schemas.openxmlformats.org/spreadsheetml/2006/main">
  <authors>
    <author>buchholz</author>
  </authors>
  <commentList>
    <comment ref="A4" authorId="0">
      <text>
        <r>
          <rPr>
            <sz val="8"/>
            <rFont val="Tahoma"/>
            <family val="0"/>
          </rPr>
          <t xml:space="preserve">Kreditvertrag
Beteiligungsvertrag
</t>
        </r>
      </text>
    </comment>
  </commentList>
</comments>
</file>

<file path=xl/comments16.xml><?xml version="1.0" encoding="utf-8"?>
<comments xmlns="http://schemas.openxmlformats.org/spreadsheetml/2006/main">
  <authors>
    <author>Neumann</author>
  </authors>
  <commentList>
    <comment ref="B6" authorId="0">
      <text>
        <r>
          <rPr>
            <sz val="8"/>
            <rFont val="Tahoma"/>
            <family val="0"/>
          </rPr>
          <t xml:space="preserve">- Konzessionen, gewerbl. Schutzrechte u. ähnliche Rechte und Werte sowie Lizenzen an solchen Rechten und Werten
- Geschäfts- und Firmenwert
- geleistete Anzahlungen für immaterielle Vermögensgegenstände
</t>
        </r>
      </text>
    </comment>
    <comment ref="B7" authorId="0">
      <text>
        <r>
          <rPr>
            <sz val="8"/>
            <rFont val="Tahoma"/>
            <family val="0"/>
          </rPr>
          <t xml:space="preserve">- Grundstücke, grundstücksgleiche Rechte und Bauten einschl. der Bauten auf fremden Grundstücken
- technische Anlagen und Maschinen
- andere Anlagen, Betriebs- und Geschäftsausstattung
- geleistete Anzahlungen auf Sachanlagen und Sachanlagen im Bau 
</t>
        </r>
      </text>
    </comment>
    <comment ref="B8" authorId="0">
      <text>
        <r>
          <rPr>
            <sz val="8"/>
            <rFont val="Tahoma"/>
            <family val="0"/>
          </rPr>
          <t xml:space="preserve">- Anteile an verbundenen Unternehmen
- Ausleihungen an verbundene Unternehmen
- Beteiligungen
- Ausleihungen an Unternehmen, mit denen ein Beteiligungsverhältnis besteht
- Wertpapiere des Anlagevermögens
- sonstige Ausleihungen
</t>
        </r>
      </text>
    </comment>
    <comment ref="B10" authorId="0">
      <text>
        <r>
          <rPr>
            <sz val="8"/>
            <rFont val="Tahoma"/>
            <family val="0"/>
          </rPr>
          <t xml:space="preserve">- Roh-, Hilfs-, Betriebstoffe
- unfertige Erzeugnisse und Waren
-  fertige Erzeugnisse und Waren
- geleistete Anzahlungen auf Vorräte
</t>
        </r>
      </text>
    </comment>
    <comment ref="B11" authorId="0">
      <text>
        <r>
          <rPr>
            <sz val="8"/>
            <rFont val="Tahoma"/>
            <family val="0"/>
          </rPr>
          <t>- Forderungen aus Lieferungen und Leistungen
- Forderungen gegen verbundene Unternehmen
- Forderungen an Unternehmen, mit denen ein Beteiligungsverhältnis besteht
- sonstige Vermögensgegenstände</t>
        </r>
      </text>
    </comment>
    <comment ref="B12" authorId="0">
      <text>
        <r>
          <rPr>
            <sz val="8"/>
            <rFont val="Tahoma"/>
            <family val="0"/>
          </rPr>
          <t>- Anteile an verbundenen Unternehmen
- eigenen Anteile
- sonstige Wertpapiere</t>
        </r>
      </text>
    </comment>
    <comment ref="B14" authorId="0">
      <text>
        <r>
          <rPr>
            <sz val="8"/>
            <rFont val="Tahoma"/>
            <family val="2"/>
          </rPr>
          <t xml:space="preserve">dient zur Periodenabgrenzung,
- das Unternehmen bezahlt vorschüssig oder
erhält nachschüssige Zahlung(en) </t>
        </r>
      </text>
    </comment>
    <comment ref="B26" authorId="0">
      <text>
        <r>
          <rPr>
            <sz val="8"/>
            <rFont val="Tahoma"/>
            <family val="0"/>
          </rPr>
          <t xml:space="preserve">dient zur Periodenabgrenzung,
- das Unternehmen bezahlt nachschüssig oder
erhält vorschüssige Zahlung(en)
</t>
        </r>
      </text>
    </comment>
    <comment ref="B21" authorId="0">
      <text>
        <r>
          <rPr>
            <sz val="8"/>
            <rFont val="Tahoma"/>
            <family val="0"/>
          </rPr>
          <t>- gesetzl. Rücklage
- Rücklage für eigene Anteile
- satzungsmäßige Rücklage
- andere Gewinnrücklagen</t>
        </r>
      </text>
    </comment>
    <comment ref="B19" authorId="0">
      <text>
        <r>
          <rPr>
            <sz val="8"/>
            <rFont val="Tahoma"/>
            <family val="0"/>
          </rPr>
          <t xml:space="preserve">Stammkapital bzw.  eingefordertes Kapital (Gezeichnetes Kapital abzügl. des nich eingeforderten Kapitals)
 </t>
        </r>
      </text>
    </comment>
    <comment ref="B20" authorId="0">
      <text>
        <r>
          <rPr>
            <sz val="8"/>
            <rFont val="Tahoma"/>
            <family val="0"/>
          </rPr>
          <t xml:space="preserve">Aufgeld für Unternehmensanteile (Agio)
</t>
        </r>
      </text>
    </comment>
    <comment ref="B22" authorId="0">
      <text>
        <r>
          <rPr>
            <sz val="8"/>
            <rFont val="Tahoma"/>
            <family val="0"/>
          </rPr>
          <t xml:space="preserve">Möglichkeit, Gewinne bzw. Verluste über mehrere Jahre zu verteilen (und insbesondere Gewinne in der Wachstumsphase  gegen Vorjahresverluste aus der Gründungsphase auszugleichen).
</t>
        </r>
      </text>
    </comment>
    <comment ref="B24" authorId="0">
      <text>
        <r>
          <rPr>
            <sz val="8"/>
            <rFont val="Tahoma"/>
            <family val="0"/>
          </rPr>
          <t>- Rückstellungen für Pensionen und ähnliche Verpflichtungen
- Steuerrückstellungen
- sonstige Rückstellungen</t>
        </r>
      </text>
    </comment>
    <comment ref="B25" authorId="0">
      <text>
        <r>
          <rPr>
            <sz val="8"/>
            <rFont val="Tahoma"/>
            <family val="0"/>
          </rPr>
          <t>- Anleihen
- Vbl. gegenüber Kreditinstituten
- erhaltene Anzahlungen
- Vbl. aus Lieferungen und Leistungen
- Wechselverbindlichkeiten
- Vbl. gegenüber verbundenen Unternehmen
- sonstige Verbindlichkeiten</t>
        </r>
      </text>
    </comment>
  </commentList>
</comments>
</file>

<file path=xl/comments17.xml><?xml version="1.0" encoding="utf-8"?>
<comments xmlns="http://schemas.openxmlformats.org/spreadsheetml/2006/main">
  <authors>
    <author>Neumann</author>
  </authors>
  <commentList>
    <comment ref="B6" authorId="0">
      <text>
        <r>
          <rPr>
            <sz val="8"/>
            <rFont val="Tahoma"/>
            <family val="0"/>
          </rPr>
          <t xml:space="preserve">Verbindlichkeiten mit Restlaufzeit über 5 Jahre, Pensionsrückstellungen
</t>
        </r>
      </text>
    </comment>
    <comment ref="B11" authorId="0">
      <text>
        <r>
          <rPr>
            <sz val="8"/>
            <rFont val="Tahoma"/>
            <family val="0"/>
          </rPr>
          <t xml:space="preserve">wird auch als Gesamtkapital bezeichnet
</t>
        </r>
      </text>
    </comment>
    <comment ref="A15" authorId="0">
      <text>
        <r>
          <rPr>
            <sz val="8"/>
            <rFont val="Tahoma"/>
            <family val="0"/>
          </rPr>
          <t xml:space="preserve">Anteil des Eigenkapitals in Bezug zum Gesamtkapital 
(Oft zählen Banken und Beteiligungsgesellschaften langfristiges Fremdkapital mit Eigenkapitalcharakter -  z. B. stille Beteiligungen und Gesellschafterdarlehen -  zum gesamten Eigenkapital)
</t>
        </r>
      </text>
    </comment>
    <comment ref="A18" authorId="0">
      <text>
        <r>
          <rPr>
            <sz val="8"/>
            <rFont val="Tahoma"/>
            <family val="0"/>
          </rPr>
          <t xml:space="preserve">Gibt an, wieviel Gewinn auf 100 Euro Eigenkapital entfallen.
</t>
        </r>
      </text>
    </comment>
    <comment ref="A24" authorId="0">
      <text>
        <r>
          <rPr>
            <sz val="8"/>
            <rFont val="Tahoma"/>
            <family val="0"/>
          </rPr>
          <t xml:space="preserve">= Umsatzrendite
Zeigt, in welchem Umfang eine Umsatzeinheit zum Jahresüberschuss beiträgt.
</t>
        </r>
      </text>
    </comment>
    <comment ref="A27" authorId="0">
      <text>
        <r>
          <rPr>
            <sz val="8"/>
            <rFont val="Tahoma"/>
            <family val="0"/>
          </rPr>
          <t xml:space="preserve">Ermöglicht eine Aussage zur Rentabilität des aufgebrachten Kapitals 
</t>
        </r>
      </text>
    </comment>
    <comment ref="A30" authorId="0">
      <text>
        <r>
          <rPr>
            <sz val="8"/>
            <rFont val="Tahoma"/>
            <family val="0"/>
          </rPr>
          <t>Zeigt auf, inwieweit langfristig investiertes Anlagevermögen durch "langfristiges" Kapital (Eigenkapital + langfristiges Fremdkapital)
finanziert ist.
Bilanzregel:
Wert der Kennzahl soll &gt;100% sein.</t>
        </r>
      </text>
    </comment>
    <comment ref="B7" authorId="0">
      <text>
        <r>
          <rPr>
            <sz val="8"/>
            <rFont val="Tahoma"/>
            <family val="0"/>
          </rPr>
          <t xml:space="preserve">absoluter Betrag
</t>
        </r>
      </text>
    </comment>
    <comment ref="A21" authorId="0">
      <text>
        <r>
          <rPr>
            <sz val="8"/>
            <rFont val="Tahoma"/>
            <family val="0"/>
          </rPr>
          <t xml:space="preserve">Gibt Auskunft darüber, wie sich das Gesamtkapital prozentual verzinst.
</t>
        </r>
      </text>
    </comment>
  </commentList>
</comments>
</file>

<file path=xl/comments4.xml><?xml version="1.0" encoding="utf-8"?>
<comments xmlns="http://schemas.openxmlformats.org/spreadsheetml/2006/main">
  <authors>
    <author>Neumann</author>
  </authors>
  <commentList>
    <comment ref="E4" authorId="0">
      <text>
        <r>
          <rPr>
            <sz val="8"/>
            <rFont val="Tahoma"/>
            <family val="0"/>
          </rPr>
          <t>einschließlich Urlaubs- und Weihnachtsgeld
(z. B. 13,5)</t>
        </r>
      </text>
    </comment>
    <comment ref="D4" authorId="0">
      <text>
        <r>
          <rPr>
            <sz val="8"/>
            <rFont val="Tahoma"/>
            <family val="0"/>
          </rPr>
          <t>Anfangsgehalt</t>
        </r>
      </text>
    </comment>
    <comment ref="A4" authorId="0">
      <text>
        <r>
          <rPr>
            <sz val="8"/>
            <rFont val="Tahoma"/>
            <family val="0"/>
          </rPr>
          <t xml:space="preserve">z.B. Zuordung zu Bereichen Geschäftsführung, FuE, Prod., Vertrieb, Verwaltung
</t>
        </r>
      </text>
    </comment>
    <comment ref="A25" authorId="0">
      <text>
        <r>
          <rPr>
            <sz val="8"/>
            <rFont val="Tahoma"/>
            <family val="0"/>
          </rPr>
          <t xml:space="preserve">Arbeitgeberanteil zur Sozialversicherung und Berufsgenossenschaft 
(Richtgröße für die Planung durchschn. 23 %). </t>
        </r>
      </text>
    </comment>
    <comment ref="B29" authorId="0">
      <text>
        <r>
          <rPr>
            <sz val="8"/>
            <rFont val="Tahoma"/>
            <family val="0"/>
          </rPr>
          <t xml:space="preserve">als Planungsgröße mindestens 3 %
</t>
        </r>
      </text>
    </comment>
  </commentList>
</comments>
</file>

<file path=xl/comments5.xml><?xml version="1.0" encoding="utf-8"?>
<comments xmlns="http://schemas.openxmlformats.org/spreadsheetml/2006/main">
  <authors>
    <author>buchholz</author>
    <author>Neumann</author>
  </authors>
  <commentList>
    <comment ref="C5" authorId="0">
      <text>
        <r>
          <rPr>
            <sz val="8"/>
            <rFont val="Tahoma"/>
            <family val="2"/>
          </rPr>
          <t xml:space="preserve">Nettopreis ohne Ust, Skonti und Rabatte
</t>
        </r>
      </text>
    </comment>
    <comment ref="F5" authorId="0">
      <text>
        <r>
          <rPr>
            <sz val="8"/>
            <rFont val="Tahoma"/>
            <family val="2"/>
          </rPr>
          <t xml:space="preserve">Nettopreis ohne Ust, Skonti und Rabatte
</t>
        </r>
      </text>
    </comment>
    <comment ref="I5" authorId="0">
      <text>
        <r>
          <rPr>
            <sz val="8"/>
            <rFont val="Tahoma"/>
            <family val="2"/>
          </rPr>
          <t xml:space="preserve">Nettopreis ohne Ust, Skonti und Rabatte
</t>
        </r>
      </text>
    </comment>
    <comment ref="C26" authorId="0">
      <text>
        <r>
          <rPr>
            <sz val="8"/>
            <rFont val="Tahoma"/>
            <family val="2"/>
          </rPr>
          <t xml:space="preserve">Nettopreis ohne Ust, Skonti und Rabatte
</t>
        </r>
      </text>
    </comment>
    <comment ref="F26" authorId="0">
      <text>
        <r>
          <rPr>
            <sz val="8"/>
            <rFont val="Tahoma"/>
            <family val="2"/>
          </rPr>
          <t xml:space="preserve">Nettopreis ohne Ust, Skonti und Rabatte
</t>
        </r>
      </text>
    </comment>
    <comment ref="C19" authorId="0">
      <text>
        <r>
          <rPr>
            <sz val="8"/>
            <rFont val="Tahoma"/>
            <family val="0"/>
          </rPr>
          <t xml:space="preserve">Verbrauchsmaterial, Ausschuss etc. in Prozent von Materialeinzelkosten pro Stück
</t>
        </r>
      </text>
    </comment>
    <comment ref="F19" authorId="0">
      <text>
        <r>
          <rPr>
            <sz val="8"/>
            <rFont val="Tahoma"/>
            <family val="0"/>
          </rPr>
          <t xml:space="preserve">Verbrauchsmaterial, Ausschuss etc. in Prozent von Materialeinzelkosten pro Stück
</t>
        </r>
      </text>
    </comment>
    <comment ref="I19" authorId="0">
      <text>
        <r>
          <rPr>
            <sz val="8"/>
            <rFont val="Tahoma"/>
            <family val="0"/>
          </rPr>
          <t xml:space="preserve">Verbrauchsmaterial, Ausschuss etc. in Prozent von Materialeinzelkosten pro Stück
</t>
        </r>
      </text>
    </comment>
    <comment ref="C40" authorId="0">
      <text>
        <r>
          <rPr>
            <sz val="8"/>
            <rFont val="Tahoma"/>
            <family val="0"/>
          </rPr>
          <t xml:space="preserve">Verbrauchsmaterial, Ausschuss etc. in Prozent von Materialeinzelkosten pro Stück
</t>
        </r>
      </text>
    </comment>
    <comment ref="F40" authorId="0">
      <text>
        <r>
          <rPr>
            <sz val="8"/>
            <rFont val="Tahoma"/>
            <family val="0"/>
          </rPr>
          <t xml:space="preserve">Verbrauchsmaterial, Ausschuss etc. in Prozent von Materialeinzelkosten pro Stück
</t>
        </r>
      </text>
    </comment>
    <comment ref="B4" authorId="1">
      <text>
        <r>
          <rPr>
            <sz val="8"/>
            <rFont val="Tahoma"/>
            <family val="0"/>
          </rPr>
          <t xml:space="preserve">Bezeichnung für Produkt, Dienstleistung oder Projekt eintragen
</t>
        </r>
      </text>
    </comment>
  </commentList>
</comments>
</file>

<file path=xl/comments6.xml><?xml version="1.0" encoding="utf-8"?>
<comments xmlns="http://schemas.openxmlformats.org/spreadsheetml/2006/main">
  <authors>
    <author>Neumann</author>
    <author>buchholz</author>
  </authors>
  <commentList>
    <comment ref="A13" authorId="0">
      <text>
        <r>
          <rPr>
            <sz val="8"/>
            <rFont val="Tahoma"/>
            <family val="0"/>
          </rPr>
          <t xml:space="preserve">individuelle Eingaben (Ergänzungen, Konkretisierungen)
</t>
        </r>
      </text>
    </comment>
    <comment ref="A11" authorId="0">
      <text>
        <r>
          <rPr>
            <sz val="8"/>
            <rFont val="Tahoma"/>
            <family val="0"/>
          </rPr>
          <t xml:space="preserve">Umlageanteil in Abhängigkeit von geplanter Gesamtstückzahl und Amortisationsdauer
</t>
        </r>
      </text>
    </comment>
    <comment ref="A10" authorId="0">
      <text>
        <r>
          <rPr>
            <sz val="8"/>
            <rFont val="Tahoma"/>
            <family val="0"/>
          </rPr>
          <t xml:space="preserve">Anteil an den Abschreibungen vom betriebsbedingten Anlagevermögen
</t>
        </r>
      </text>
    </comment>
    <comment ref="B4" authorId="0">
      <text>
        <r>
          <rPr>
            <sz val="8"/>
            <rFont val="Tahoma"/>
            <family val="0"/>
          </rPr>
          <t xml:space="preserve">Bezeichnung für Produkt, Dienstleistung oder Projekt eintragen
</t>
        </r>
      </text>
    </comment>
    <comment ref="B5" authorId="1">
      <text>
        <r>
          <rPr>
            <sz val="8"/>
            <rFont val="Tahoma"/>
            <family val="0"/>
          </rPr>
          <t>z.B. Stück, Auftrag, Projekt, Stunden</t>
        </r>
      </text>
    </comment>
  </commentList>
</comments>
</file>

<file path=xl/comments7.xml><?xml version="1.0" encoding="utf-8"?>
<comments xmlns="http://schemas.openxmlformats.org/spreadsheetml/2006/main">
  <authors>
    <author>Neumann</author>
    <author>buchholz</author>
  </authors>
  <commentList>
    <comment ref="A4" authorId="0">
      <text>
        <r>
          <rPr>
            <sz val="8"/>
            <rFont val="Tahoma"/>
            <family val="0"/>
          </rPr>
          <t xml:space="preserve">ggf. Aufteilung nach Produktgruppen, Kunden, Regionen und Ergänzung um Handelswaren 
</t>
        </r>
      </text>
    </comment>
    <comment ref="C5" authorId="0">
      <text>
        <r>
          <rPr>
            <sz val="8"/>
            <rFont val="Tahoma"/>
            <family val="0"/>
          </rPr>
          <t xml:space="preserve">z. B. Stück, Auftrag, Projekt, Stunden
</t>
        </r>
      </text>
    </comment>
    <comment ref="D5" authorId="0">
      <text>
        <r>
          <rPr>
            <sz val="8"/>
            <rFont val="Tahoma"/>
            <family val="0"/>
          </rPr>
          <t>Nettoerlös je Einheit (abzügl. Skonti, Rabatte, Mehrwertsteuer),
entspricht dem Mindestverkaufspreis der Preiskalkulation</t>
        </r>
      </text>
    </comment>
    <comment ref="A25" authorId="0">
      <text>
        <r>
          <rPr>
            <sz val="8"/>
            <rFont val="Tahoma"/>
            <family val="0"/>
          </rPr>
          <t xml:space="preserve">ggf. Aufteilung nach Produktgruppen, Kunden, Regionen und Ergänzung um Handelswaren 
</t>
        </r>
      </text>
    </comment>
    <comment ref="A27" authorId="1">
      <text>
        <r>
          <rPr>
            <u val="single"/>
            <sz val="8"/>
            <rFont val="Arial"/>
            <family val="2"/>
          </rPr>
          <t>Tip:</t>
        </r>
        <r>
          <rPr>
            <sz val="8"/>
            <rFont val="Arial"/>
            <family val="2"/>
          </rPr>
          <t xml:space="preserve"> um sich Doppeleingaben zu sparen folgende Formel eingeben: =A6 (und ggf. in die nachfolgenden Zeilen kopieren)</t>
        </r>
      </text>
    </comment>
    <comment ref="H5" authorId="0">
      <text>
        <r>
          <rPr>
            <sz val="8"/>
            <rFont val="Tahoma"/>
            <family val="0"/>
          </rPr>
          <t>Nettoerlös je Einheit (abzügl. Skonti, Rabatte, Mehrwertsteuer),
entspricht dem Mindestverkaufspreis der Preiskalkulation</t>
        </r>
      </text>
    </comment>
    <comment ref="L5" authorId="0">
      <text>
        <r>
          <rPr>
            <sz val="8"/>
            <rFont val="Tahoma"/>
            <family val="0"/>
          </rPr>
          <t>Nettoerlös je Einheit (abzügl. Skonti, Rabatte, Mehrwertsteuer),
entspricht dem Mindestverkaufspreis der Preiskalkulation</t>
        </r>
      </text>
    </comment>
    <comment ref="D26" authorId="0">
      <text>
        <r>
          <rPr>
            <sz val="8"/>
            <rFont val="Tahoma"/>
            <family val="0"/>
          </rPr>
          <t>Nettoerlös je Einheit (abzügl. Skonti, Rabatte, Mehrwertsteuer),
entspricht dem Mindestverkaufspreis der Preiskalkulation</t>
        </r>
      </text>
    </comment>
    <comment ref="H26" authorId="0">
      <text>
        <r>
          <rPr>
            <sz val="8"/>
            <rFont val="Tahoma"/>
            <family val="0"/>
          </rPr>
          <t>Nettoerlös je Einheit (abzügl. Skonti, Rabatte, Mehrwertsteuer),
entspricht dem Mindestverkaufspreis der Preiskalkulation</t>
        </r>
      </text>
    </comment>
  </commentList>
</comments>
</file>

<file path=xl/comments8.xml><?xml version="1.0" encoding="utf-8"?>
<comments xmlns="http://schemas.openxmlformats.org/spreadsheetml/2006/main">
  <authors>
    <author>Neumann</author>
  </authors>
  <commentList>
    <comment ref="A11" authorId="0">
      <text>
        <r>
          <rPr>
            <sz val="8"/>
            <rFont val="Tahoma"/>
            <family val="2"/>
          </rPr>
          <t>individuelle Eingaben möglich</t>
        </r>
      </text>
    </comment>
  </commentList>
</comments>
</file>

<file path=xl/comments9.xml><?xml version="1.0" encoding="utf-8"?>
<comments xmlns="http://schemas.openxmlformats.org/spreadsheetml/2006/main">
  <authors>
    <author>buchholz</author>
    <author>Neumann</author>
  </authors>
  <commentList>
    <comment ref="B4" authorId="0">
      <text>
        <r>
          <rPr>
            <sz val="8"/>
            <rFont val="Tahoma"/>
            <family val="0"/>
          </rPr>
          <t xml:space="preserve">Zu entnehmen aus der amtlichen AfA-Tabelle
(Bundesfinanzministerium, Finanzamt, Steuerberater, IHK)
</t>
        </r>
      </text>
    </comment>
    <comment ref="A11" authorId="1">
      <text>
        <r>
          <rPr>
            <sz val="8"/>
            <rFont val="Tahoma"/>
            <family val="2"/>
          </rPr>
          <t>individuelle Eingaben möglich</t>
        </r>
        <r>
          <rPr>
            <sz val="8"/>
            <rFont val="Tahoma"/>
            <family val="0"/>
          </rPr>
          <t xml:space="preserve">
</t>
        </r>
      </text>
    </comment>
  </commentList>
</comments>
</file>

<file path=xl/sharedStrings.xml><?xml version="1.0" encoding="utf-8"?>
<sst xmlns="http://schemas.openxmlformats.org/spreadsheetml/2006/main" count="472" uniqueCount="341">
  <si>
    <t>Abschreibungen</t>
  </si>
  <si>
    <t>Grundstücke und Gebäude</t>
  </si>
  <si>
    <t>Neu- und Umbauten</t>
  </si>
  <si>
    <t>Installationen</t>
  </si>
  <si>
    <t>Renovierungen</t>
  </si>
  <si>
    <t>Summe Grundstücke und Gebäude</t>
  </si>
  <si>
    <t>Verwaltung</t>
  </si>
  <si>
    <t>Büromöbel</t>
  </si>
  <si>
    <t>Fahrzeuge</t>
  </si>
  <si>
    <t>Telefonanlagen und Fax</t>
  </si>
  <si>
    <t>EDV (Hard- und Software)</t>
  </si>
  <si>
    <t>Summe Verwaltung</t>
  </si>
  <si>
    <t>FuE</t>
  </si>
  <si>
    <t>Labortechnik</t>
  </si>
  <si>
    <t>EDV-Geräte</t>
  </si>
  <si>
    <t>Summe FuE</t>
  </si>
  <si>
    <t>Fertigung</t>
  </si>
  <si>
    <t>Maschinen</t>
  </si>
  <si>
    <t>Werkzeuge</t>
  </si>
  <si>
    <t>Summe Fertigung</t>
  </si>
  <si>
    <t>Gesamtsumme Investitionen</t>
  </si>
  <si>
    <t>Grundstücke</t>
  </si>
  <si>
    <t xml:space="preserve">Telefonanlagen </t>
  </si>
  <si>
    <t>Umsatzerlöse</t>
  </si>
  <si>
    <t>Leasing</t>
  </si>
  <si>
    <t>Summe</t>
  </si>
  <si>
    <t>Einzahlungen</t>
  </si>
  <si>
    <t>Summe Einzahlungen</t>
  </si>
  <si>
    <t>Auszahlungen</t>
  </si>
  <si>
    <t>Fremdleistungen</t>
  </si>
  <si>
    <t>Tilgungen</t>
  </si>
  <si>
    <t>Zinsen</t>
  </si>
  <si>
    <t>Investitionen</t>
  </si>
  <si>
    <t>Steuern</t>
  </si>
  <si>
    <t>Summe Auszahlungen</t>
  </si>
  <si>
    <t>Gründungskosten</t>
  </si>
  <si>
    <t>Beratungen</t>
  </si>
  <si>
    <t>Summe Kapitalbedarf</t>
  </si>
  <si>
    <t>Maschinen / Geräte / Produktionsanlagen</t>
  </si>
  <si>
    <t>Firma:</t>
  </si>
  <si>
    <t>%</t>
  </si>
  <si>
    <t>Jahr</t>
  </si>
  <si>
    <t>Funktion</t>
  </si>
  <si>
    <t>Einstellung</t>
  </si>
  <si>
    <t>Mon.</t>
  </si>
  <si>
    <t>Gesamtpersonalkosten</t>
  </si>
  <si>
    <t>Personalplanung</t>
  </si>
  <si>
    <t>zuzügl.Personalnebenkosten</t>
  </si>
  <si>
    <t>Anzahl Gehälter/Jahr</t>
  </si>
  <si>
    <t>Gehalt/Monat</t>
  </si>
  <si>
    <t>bis</t>
  </si>
  <si>
    <t>Planjahre:</t>
  </si>
  <si>
    <t>Gesamtsumme Abschreibungen</t>
  </si>
  <si>
    <t>Nutzungsdauer      in Jahren</t>
  </si>
  <si>
    <t>Kassenbestand</t>
  </si>
  <si>
    <t>+</t>
  </si>
  <si>
    <t>-</t>
  </si>
  <si>
    <t>Beteiligung</t>
  </si>
  <si>
    <t>Tilgung</t>
  </si>
  <si>
    <t>Material- und Warenlager</t>
  </si>
  <si>
    <t>Bau- und Umbaukosten</t>
  </si>
  <si>
    <t>Gebäude</t>
  </si>
  <si>
    <t>Sonstige Investitionen Fertigung</t>
  </si>
  <si>
    <t>Sonstige Investitionen FuE</t>
  </si>
  <si>
    <t>Sonstige Investitionen Verwaltung</t>
  </si>
  <si>
    <t>Saldo Vormonat</t>
  </si>
  <si>
    <t>Effektive Liquidität</t>
  </si>
  <si>
    <t>Über-/Unterdeckung</t>
  </si>
  <si>
    <t>Summe Umsatz</t>
  </si>
  <si>
    <t>Umsatzplanung</t>
  </si>
  <si>
    <t xml:space="preserve">Umsatz </t>
  </si>
  <si>
    <t>Raumkosten</t>
  </si>
  <si>
    <t>Fahrzeugkosten</t>
  </si>
  <si>
    <t>Reisekosten</t>
  </si>
  <si>
    <t>Werbekosten</t>
  </si>
  <si>
    <t xml:space="preserve">Kommunikationskosten </t>
  </si>
  <si>
    <t>sonstige Aufwendungen</t>
  </si>
  <si>
    <t>Liquiditätsplanung</t>
  </si>
  <si>
    <t>GuV-Planung</t>
  </si>
  <si>
    <t>Einheit</t>
  </si>
  <si>
    <t>Eigenkapital</t>
  </si>
  <si>
    <t>Langfristiges Fremdkapital</t>
  </si>
  <si>
    <t>Fremdkapitalzinsen</t>
  </si>
  <si>
    <t>Anlagevermögen</t>
  </si>
  <si>
    <t>Bilanzsumme</t>
  </si>
  <si>
    <t>Betriebswirtschaftliche Kennzahlen</t>
  </si>
  <si>
    <t>Aktiva</t>
  </si>
  <si>
    <t>Passiva</t>
  </si>
  <si>
    <t>Betriebswirtschaftliche Planung:</t>
  </si>
  <si>
    <t>Meilensteinplanung</t>
  </si>
  <si>
    <t>Kapitaldienstübersicht</t>
  </si>
  <si>
    <t>Bilanzplanung</t>
  </si>
  <si>
    <t>Kennzahlen</t>
  </si>
  <si>
    <t>Alle Angaben in EURO</t>
  </si>
  <si>
    <t>Umsatzplanung (Euro)</t>
  </si>
  <si>
    <t>Personalplanung (Euro)</t>
  </si>
  <si>
    <t>Investitionsplanung (Euro)</t>
  </si>
  <si>
    <t>Abschreibungsplan (Euro)</t>
  </si>
  <si>
    <t>Anzahl Mitarbeiter</t>
  </si>
  <si>
    <t>Absatzmenge</t>
  </si>
  <si>
    <t>Preis</t>
  </si>
  <si>
    <t>Umsatz</t>
  </si>
  <si>
    <t>Anfang</t>
  </si>
  <si>
    <t>Ende</t>
  </si>
  <si>
    <t>Monat</t>
  </si>
  <si>
    <t>Betrag</t>
  </si>
  <si>
    <t>Zinssatz      [in %]</t>
  </si>
  <si>
    <t>Materialkosten</t>
  </si>
  <si>
    <t>+ Personalkosten</t>
  </si>
  <si>
    <t>+ Fremdleistungen</t>
  </si>
  <si>
    <t>+ Vermarktungs- und Vertriebskosten</t>
  </si>
  <si>
    <t>+ Umlage der FuE-Kosten</t>
  </si>
  <si>
    <t>+ weitere Gemeinkosten</t>
  </si>
  <si>
    <t>= Selbstkosten</t>
  </si>
  <si>
    <t>+ Gewinn</t>
  </si>
  <si>
    <t>+ Skonto</t>
  </si>
  <si>
    <t>+ Umsatzsteuer</t>
  </si>
  <si>
    <t>= Verkaufspreis (brutto)</t>
  </si>
  <si>
    <t>Preiskalkulation (Euro)</t>
  </si>
  <si>
    <t>Preis/Einheit</t>
  </si>
  <si>
    <t>Menge</t>
  </si>
  <si>
    <t>+ Rabatt</t>
  </si>
  <si>
    <t>Umsatzsteuer in %</t>
  </si>
  <si>
    <t>Gewinn in %</t>
  </si>
  <si>
    <t>Rabatt in %</t>
  </si>
  <si>
    <t>Skonto in %</t>
  </si>
  <si>
    <t xml:space="preserve">= Listenpreis (netto) </t>
  </si>
  <si>
    <t>= Verkaufspreis (netto)</t>
  </si>
  <si>
    <t>+ Abschreibungen</t>
  </si>
  <si>
    <t>Produkte / Dienstleistungen</t>
  </si>
  <si>
    <t>Investitionsplanung</t>
  </si>
  <si>
    <t>Abschreibungsplanung</t>
  </si>
  <si>
    <r>
      <t>!</t>
    </r>
    <r>
      <rPr>
        <sz val="10"/>
        <rFont val="Arial"/>
        <family val="2"/>
      </rPr>
      <t>D</t>
    </r>
    <r>
      <rPr>
        <sz val="10"/>
        <rFont val="Arial"/>
        <family val="0"/>
      </rPr>
      <t xml:space="preserve">ie Summen der Nettoumsatzerlöse pro Jahr werden automatisch in die GuV-Planung übernommen. </t>
    </r>
  </si>
  <si>
    <t>Produkt / Dienstleistung</t>
  </si>
  <si>
    <t>Preiskalkulation</t>
  </si>
  <si>
    <t xml:space="preserve">Vertragsart </t>
  </si>
  <si>
    <t>Liquiditätsplanung 1. Jahr (Euro)</t>
  </si>
  <si>
    <t>Gewinn- und Verlustrechnung (Euro)</t>
  </si>
  <si>
    <t>Bilanzplanung (Euro)</t>
  </si>
  <si>
    <r>
      <t>!</t>
    </r>
    <r>
      <rPr>
        <sz val="10"/>
        <rFont val="Arial"/>
        <family val="0"/>
      </rPr>
      <t xml:space="preserve"> Grundsätzlich ist der jährliche AfA-Betrag ab dem Zeitraum der Anschaffung bzw. Herstellung (aufgerundet auf volle Monate) abzusetzen. </t>
    </r>
  </si>
  <si>
    <t xml:space="preserve">Eine Vereinfachungsregelung im Steuerrecht ermöglicht jedoch bei Anschaffung/Herstellung in der ersten Hälfte des Jahres den vollen AfA-Jahresbetrag </t>
  </si>
  <si>
    <t>und bei Anschaffung/Herstellung im 2. Halbjahr die Hälfte des Jahresabschreibungsbetrages abzusetzen.</t>
  </si>
  <si>
    <r>
      <t>!</t>
    </r>
    <r>
      <rPr>
        <sz val="20"/>
        <color indexed="53"/>
        <rFont val="Arial"/>
        <family val="2"/>
      </rPr>
      <t xml:space="preserve"> </t>
    </r>
    <r>
      <rPr>
        <sz val="10"/>
        <rFont val="Arial"/>
        <family val="2"/>
      </rPr>
      <t xml:space="preserve">In der Investitionsplanung eines vorsteuerabzugsfähigen Unternehmens werden Anschaffungs- bzw. Herstellkosten ohne Umsatzsteuer angesetzt. </t>
    </r>
  </si>
  <si>
    <t>Zu den Anschaffungs-/Herstellungskosten zählen auch die Nebenkosten wie z.B. Kosten für Transport, Planung, Installation.</t>
  </si>
  <si>
    <t>AfA  =  Absetzung für Abnutzung</t>
  </si>
  <si>
    <t xml:space="preserve">Gründungsvorbereitung ausreichend ist. </t>
  </si>
  <si>
    <t xml:space="preserve">Dieses Planungstool berücksichtigt aus Vereinfachungsgründen im Jahr der Anschaffung die volle lineare Jahresabschreibung, was für Planungszwecke zur  </t>
  </si>
  <si>
    <t>Kapitalbedarfsermittlung</t>
  </si>
  <si>
    <t xml:space="preserve">Geringwertige Wirtschaftsgüter (Anschaffungs-/Herstellkosten geringer als 410 Euro) sind nicht in der Investitionsplanung sondern als </t>
  </si>
  <si>
    <t xml:space="preserve">Aufwendungen in der GuV- und Liquiditätsplanung anzusetzen. </t>
  </si>
  <si>
    <t>Gebühren</t>
  </si>
  <si>
    <t>Eintrag Handelsregister, Notar</t>
  </si>
  <si>
    <t xml:space="preserve">Grundstück / Gebäude </t>
  </si>
  <si>
    <t>Summe Gründungskosten</t>
  </si>
  <si>
    <t>Hilfs- und Betriebsstoffe</t>
  </si>
  <si>
    <t>Nach Eingabe der Nutzungsdauer in Jahren erfolgt die Berechnung automatisch durch Verknüpfung mit der Investitionsplanung.</t>
  </si>
  <si>
    <t>Finanzierungssumme für Forderungen</t>
  </si>
  <si>
    <t xml:space="preserve"> </t>
  </si>
  <si>
    <t>Kapitalbedarfsermittlung (Euro)</t>
  </si>
  <si>
    <t>Gesamter Kapitalbedarf für die Gründungsphase</t>
  </si>
  <si>
    <t xml:space="preserve">Tilgung/Jahr </t>
  </si>
  <si>
    <t>Kapitaldienstübersicht (Euro)</t>
  </si>
  <si>
    <t>Bestandveränderungen</t>
  </si>
  <si>
    <t>freiwillige soziale Aufwendungen</t>
  </si>
  <si>
    <t xml:space="preserve">Löhne/Gehälter </t>
  </si>
  <si>
    <t>Sozialabgaben und Berufsgenossenschaft</t>
  </si>
  <si>
    <t>Versicherungen/Beiträge/Gebühren</t>
  </si>
  <si>
    <t>andere aktivierte Eigenleistungen</t>
  </si>
  <si>
    <t>sonstige betriebliche Erträge</t>
  </si>
  <si>
    <t>bezogene Fremdleistungen</t>
  </si>
  <si>
    <t>Personalkosten</t>
  </si>
  <si>
    <t>sonstige betriebliche Aufwendungen</t>
  </si>
  <si>
    <t>Zinsaufwendungen</t>
  </si>
  <si>
    <t>Ergebnis der gewöhnlichen Geschäftstätigkeit</t>
  </si>
  <si>
    <t>außerordentliche Erträge</t>
  </si>
  <si>
    <t>außerordentliche Aufwendungen</t>
  </si>
  <si>
    <t>Ergebnis vor Steuern</t>
  </si>
  <si>
    <t>Steuern vom Einkommen und Ertrag</t>
  </si>
  <si>
    <t xml:space="preserve">Jahresüberschuss/Jahresfehlbetrag </t>
  </si>
  <si>
    <t>Kumuliert</t>
  </si>
  <si>
    <t>sonstige Steuern</t>
  </si>
  <si>
    <t>Kommunikationskosten</t>
  </si>
  <si>
    <t>Beratungskosten</t>
  </si>
  <si>
    <t>Sonstige Auszahlungen</t>
  </si>
  <si>
    <t>Sonstige Einzahlungen</t>
  </si>
  <si>
    <t>Anzahlungen</t>
  </si>
  <si>
    <t>Lizenzgebühren</t>
  </si>
  <si>
    <t>Patente/Schutzrechte</t>
  </si>
  <si>
    <t>Versicherung/Beiträge/Gebühren</t>
  </si>
  <si>
    <r>
      <t>!</t>
    </r>
    <r>
      <rPr>
        <sz val="10"/>
        <rFont val="Arial"/>
        <family val="2"/>
      </rPr>
      <t>Bei dieser Planung sind für die Erträge und Aufwendungen aus der GuV-Planung die jeweiligen Ein- und Auszahlungsmonate abzuschätzen.</t>
    </r>
  </si>
  <si>
    <t xml:space="preserve">eines Unternehmens nachgewiesen bzw. laufend geprüft werden. Sie  ermöglicht einen Überblick darüber, ob </t>
  </si>
  <si>
    <t>das Unternehmen als Kreditnehmer in der Lage ist, Zinsen und Tilgung zu erwirtschaften, also den Kapitaldienst zu leisten.</t>
  </si>
  <si>
    <t>Das Ergebnis ist ein Überblick über die Zins- und Tilgungszahlungen, die insgesamt auf das Unternehmen zu kommen.</t>
  </si>
  <si>
    <r>
      <t>!</t>
    </r>
    <r>
      <rPr>
        <sz val="10"/>
        <rFont val="Arial"/>
        <family val="0"/>
      </rPr>
      <t xml:space="preserve">In dieser Übersicht können mögliche Kredite mit Zins- und Tilgungszahlungen zusammengefasst werden. </t>
    </r>
  </si>
  <si>
    <t>A. Anlagevermögen</t>
  </si>
  <si>
    <t>B. Umlaufvermögen</t>
  </si>
  <si>
    <t>C. Rechnungsabgrenzungsposten</t>
  </si>
  <si>
    <t>II. Sachanlagen</t>
  </si>
  <si>
    <t>III. Finanzanlagen</t>
  </si>
  <si>
    <t>II. Forderungen u. sonst. Vermögensgegenstände</t>
  </si>
  <si>
    <t>III. Wertpapiere</t>
  </si>
  <si>
    <t>IV. Kassenbestand, Bundesbankguthaben, Guthaben bei Kreditinstituten und Schecks</t>
  </si>
  <si>
    <t xml:space="preserve">A. Eigenkapital </t>
  </si>
  <si>
    <t>II. Kapitalrücklage</t>
  </si>
  <si>
    <t>III. Gewinnrücklagen</t>
  </si>
  <si>
    <t>IV. Gewinn- / Verlustvortrag</t>
  </si>
  <si>
    <t>V. Jahresüberschuss/-fehlbetrag</t>
  </si>
  <si>
    <t>B. Rückstellungen</t>
  </si>
  <si>
    <t>C. Verbindlichkeiten</t>
  </si>
  <si>
    <t>D. Rechnungsabgrenzungsposten</t>
  </si>
  <si>
    <t xml:space="preserve">Die Erstellung einer Planbilanz ist sehr aufwendig. Sollte sie jedoch gefordert werden (z. B. von Banken oder Beteiligungsgesellschaften ),  </t>
  </si>
  <si>
    <t>ist die Erstellung der Planbilanz mit Unterstützung eines Steuerberaters zu empfehlen.</t>
  </si>
  <si>
    <t>I.  Immaterielle Vermögensgegenstände</t>
  </si>
  <si>
    <t>I.  Vorräte</t>
  </si>
  <si>
    <t>I.  Gezeichnetes Kapital</t>
  </si>
  <si>
    <t>Euro</t>
  </si>
  <si>
    <r>
      <t xml:space="preserve">Eigenkapital x 100 </t>
    </r>
    <r>
      <rPr>
        <sz val="10"/>
        <rFont val="Arial"/>
        <family val="2"/>
      </rPr>
      <t>Bilanzsumme</t>
    </r>
  </si>
  <si>
    <t>Jahresüberschuss</t>
  </si>
  <si>
    <r>
      <t>Jahresüberschuss x 100</t>
    </r>
    <r>
      <rPr>
        <sz val="10"/>
        <rFont val="Arial"/>
        <family val="2"/>
      </rPr>
      <t xml:space="preserve"> Eigenkapital</t>
    </r>
  </si>
  <si>
    <r>
      <t xml:space="preserve">Jahresüberschuss </t>
    </r>
    <r>
      <rPr>
        <sz val="10"/>
        <rFont val="Arial"/>
        <family val="2"/>
      </rPr>
      <t>Umsatz</t>
    </r>
  </si>
  <si>
    <r>
      <t>Eigenkapital + Langfristiges Fremdkapital x 100</t>
    </r>
    <r>
      <rPr>
        <sz val="10"/>
        <rFont val="Arial"/>
        <family val="2"/>
      </rPr>
      <t xml:space="preserve"> Anlagevermögen</t>
    </r>
  </si>
  <si>
    <r>
      <t xml:space="preserve">Jahresüberschuss x 100 </t>
    </r>
    <r>
      <rPr>
        <sz val="10"/>
        <rFont val="Arial"/>
        <family val="2"/>
      </rPr>
      <t xml:space="preserve">Umsatz </t>
    </r>
  </si>
  <si>
    <t xml:space="preserve">Eigenkapitalquote </t>
  </si>
  <si>
    <t xml:space="preserve">Eigenkapitalrentabilität </t>
  </si>
  <si>
    <t xml:space="preserve">Gesamtkapitalrentabilität </t>
  </si>
  <si>
    <t xml:space="preserve">Umsatzrentabilität </t>
  </si>
  <si>
    <t>ROI (Return of Investment)</t>
  </si>
  <si>
    <t>Anlagendeckungsgrad</t>
  </si>
  <si>
    <r>
      <t>Jahresüberschuss + Fremdkapitalzinsen x 100</t>
    </r>
    <r>
      <rPr>
        <sz val="10"/>
        <rFont val="Arial"/>
        <family val="2"/>
      </rPr>
      <t xml:space="preserve"> Bilanzsumme</t>
    </r>
  </si>
  <si>
    <r>
      <t xml:space="preserve"> Umsatz </t>
    </r>
    <r>
      <rPr>
        <sz val="10"/>
        <rFont val="Arial"/>
        <family val="2"/>
      </rPr>
      <t>Bilanzsumme</t>
    </r>
  </si>
  <si>
    <r>
      <t>!</t>
    </r>
    <r>
      <rPr>
        <sz val="10"/>
        <rFont val="Arial"/>
        <family val="0"/>
      </rPr>
      <t xml:space="preserve">Für die Ermittlung von Kennzahlen ist die Erstellung einer Bilanz bzw. Bilanzplanung notwendig. Kennzahlen für ein Jahr sagen wenig aus. </t>
    </r>
  </si>
  <si>
    <t>Erst eine Kennzahlenentwicklung über mehrere Jahre ermöglicht eine Analyse der Unternehmensentwicklung.</t>
  </si>
  <si>
    <t>durchschnittl. Gehaltssteigerungen/Jahr</t>
  </si>
  <si>
    <t>Meilenstein</t>
  </si>
  <si>
    <t>Quartal</t>
  </si>
  <si>
    <t>Grafik Unternehmensentwicklung (Euro)</t>
  </si>
  <si>
    <t>Grafik Unternehmens-entwicklung</t>
  </si>
  <si>
    <t>Vorgang/Arbeitspaket</t>
  </si>
  <si>
    <t>Januar</t>
  </si>
  <si>
    <t>Februar</t>
  </si>
  <si>
    <t>März</t>
  </si>
  <si>
    <t>April</t>
  </si>
  <si>
    <t>Mai</t>
  </si>
  <si>
    <t>Juni</t>
  </si>
  <si>
    <t>Juli</t>
  </si>
  <si>
    <t>August</t>
  </si>
  <si>
    <t>September</t>
  </si>
  <si>
    <t>Oktober</t>
  </si>
  <si>
    <t>November</t>
  </si>
  <si>
    <t>Dezember</t>
  </si>
  <si>
    <t>Kredite</t>
  </si>
  <si>
    <r>
      <t>!</t>
    </r>
    <r>
      <rPr>
        <sz val="10"/>
        <rFont val="Arial"/>
        <family val="0"/>
      </rPr>
      <t>Vorgänge/Arbeitspakete beziehen sich jeweils auf Zeiträume. Meilensteine beziehen sich auf Zeitpunkte und stellen wichtige Zwischenergebnisse dar.</t>
    </r>
  </si>
  <si>
    <t>Beteiligungen</t>
  </si>
  <si>
    <t>staatliche Zuschüsse</t>
  </si>
  <si>
    <r>
      <t>Achtung:</t>
    </r>
    <r>
      <rPr>
        <sz val="10"/>
        <rFont val="Arial"/>
        <family val="2"/>
      </rPr>
      <t xml:space="preserve"> Ein- und Auszahlungen sind in der Liquiditätsplanung incl. Umsatz- bzw. Vorsteuer zu planen.</t>
    </r>
  </si>
  <si>
    <t>Erhöhung Rückstellungen</t>
  </si>
  <si>
    <t>Auflösung Rückstellungen</t>
  </si>
  <si>
    <t>Einzahlungen von Gesellschaftern</t>
  </si>
  <si>
    <t>Aufnahme von Krediten</t>
  </si>
  <si>
    <t>Summe Aktiva (Bilanzsumme)</t>
  </si>
  <si>
    <t>Summe Passiva (Bilanzsumme)</t>
  </si>
  <si>
    <t>Auszahlungen an Gesellschafter</t>
  </si>
  <si>
    <t>Cashflow-Planung (Euro)</t>
  </si>
  <si>
    <t>Cashflow 1</t>
  </si>
  <si>
    <t>Cashflow 2</t>
  </si>
  <si>
    <t>Cashflow 3</t>
  </si>
  <si>
    <t>Cashflow 4</t>
  </si>
  <si>
    <t>verfügbarer Cashflow</t>
  </si>
  <si>
    <r>
      <t>!</t>
    </r>
    <r>
      <rPr>
        <sz val="10"/>
        <rFont val="Arial"/>
        <family val="0"/>
      </rPr>
      <t xml:space="preserve"> Anhand einer Cashflow-Rechnung kann sowohl von der Bank als auch vom Unternehmen die Kapitaldienstfähigkeit </t>
    </r>
  </si>
  <si>
    <t>Cashflow-Planung</t>
  </si>
  <si>
    <t>=</t>
  </si>
  <si>
    <t xml:space="preserve">     x</t>
  </si>
  <si>
    <t>Testzeile (Differenz zwischen Aktiva und Passiva)</t>
  </si>
  <si>
    <t>Im Ergebnis der Bilanzplanung müssen Summe Aktiva und Summe Passiva übereinstimmen.</t>
  </si>
  <si>
    <t>Art/Bezeichnung</t>
  </si>
  <si>
    <t>Materialstückkosten (Euro)</t>
  </si>
  <si>
    <t>Materialgemeinkosten in %</t>
  </si>
  <si>
    <t>Materialeinzelkosten pro Stück</t>
  </si>
  <si>
    <t>Materialgemeinkosten pro Stück</t>
  </si>
  <si>
    <t>Materialstückkosten</t>
  </si>
  <si>
    <t>Produkt/Dienst-leistung</t>
  </si>
  <si>
    <t>Materialkostenplanung</t>
  </si>
  <si>
    <r>
      <t>!</t>
    </r>
    <r>
      <rPr>
        <sz val="10"/>
        <rFont val="Arial"/>
        <family val="0"/>
      </rPr>
      <t xml:space="preserve"> Die Materialkostenkalkulation ist als Teilplanung der Preiskalkulation insbesondere für materialintensive Produkte und Dienstleistungen zu empfehlen.</t>
    </r>
  </si>
  <si>
    <t>Auf eine direkte Verknüpfung mit der Tabelle Preiskalkulation zu Gunsten der Anwenderflexibilität verzichtet.</t>
  </si>
  <si>
    <t>= Mindestverkaufspreis</t>
  </si>
  <si>
    <r>
      <t>!</t>
    </r>
    <r>
      <rPr>
        <sz val="10"/>
        <rFont val="Arial"/>
        <family val="0"/>
      </rPr>
      <t xml:space="preserve"> Diese Preiskalkulation ist als Orientierungshilfe zu verstehen und muss ggf. gesondert auf die Unternehmenssituation angepasst bzw. müssen mehrere Teilpläne </t>
    </r>
  </si>
  <si>
    <t>(z.B. jährliche Preisänderungen, Preissataffelungen für unterschiedliche Kundengruppen) erstellt werden.</t>
  </si>
  <si>
    <r>
      <t xml:space="preserve">Amtliche AfA-Tabelle siehe unter:  </t>
    </r>
    <r>
      <rPr>
        <u val="single"/>
        <sz val="10"/>
        <rFont val="Arial"/>
        <family val="2"/>
      </rPr>
      <t>www.bundesfinanzministerium.de</t>
    </r>
  </si>
  <si>
    <r>
      <t>!</t>
    </r>
    <r>
      <rPr>
        <sz val="10"/>
        <rFont val="Arial"/>
        <family val="0"/>
      </rPr>
      <t xml:space="preserve"> In der GuV werden ausschließlich Kostenpositionen geplant. Investitionen werden in der Investitionsplanung eingestellt, </t>
    </r>
  </si>
  <si>
    <t>und lediglich mit Abschreibungen in der GuV berücksichtigt.</t>
  </si>
  <si>
    <r>
      <t xml:space="preserve"> der Ein- und Auszahlungen</t>
    </r>
    <r>
      <rPr>
        <sz val="10"/>
        <rFont val="Arial"/>
        <family val="0"/>
      </rPr>
      <t xml:space="preserve"> gibt (insbesondere bei den Umsatzerlösen und den Personalkosten).</t>
    </r>
  </si>
  <si>
    <r>
      <t>Beachten Sie, dass es in der Regel Verschiebungen zwischen dem</t>
    </r>
    <r>
      <rPr>
        <u val="single"/>
        <sz val="10"/>
        <rFont val="Arial"/>
        <family val="2"/>
      </rPr>
      <t xml:space="preserve"> Zeitpunkt der Entstehung</t>
    </r>
    <r>
      <rPr>
        <sz val="10"/>
        <rFont val="Arial"/>
        <family val="2"/>
      </rPr>
      <t xml:space="preserve"> von Erträgen und Aufwendungen und dem </t>
    </r>
    <r>
      <rPr>
        <u val="single"/>
        <sz val="10"/>
        <rFont val="Arial"/>
        <family val="2"/>
      </rPr>
      <t>Zeitpunkt</t>
    </r>
  </si>
  <si>
    <r>
      <t>!</t>
    </r>
    <r>
      <rPr>
        <sz val="10"/>
        <rFont val="Arial"/>
        <family val="0"/>
      </rPr>
      <t xml:space="preserve"> Diese Rechnung dient der  Ermittlung der Vor- und Anlaufkosten (Kapitalbedarf) </t>
    </r>
  </si>
  <si>
    <t xml:space="preserve">in der Gründungsphase. </t>
  </si>
  <si>
    <r>
      <t>!</t>
    </r>
    <r>
      <rPr>
        <sz val="10"/>
        <rFont val="Arial"/>
        <family val="0"/>
      </rPr>
      <t xml:space="preserve"> Gemäß Handelsgesetzbuch (§ 266 Gliederung der Bilanz) haben kleine Kapitalgesellschaften (§ 267 Abs. 1) die aufgeführte verkürzte Bilanz aufzustellen.</t>
    </r>
  </si>
  <si>
    <t>Anmeldungen/Genehmigungen</t>
  </si>
  <si>
    <t>Investitionen zur Herstellung der Leistungsbereitschaft</t>
  </si>
  <si>
    <t>Reserve für Folgeinvestitionen und Unvorhergesehenes</t>
  </si>
  <si>
    <t>Summe Investitionen</t>
  </si>
  <si>
    <t>Betriebsausgaben in der Gründungsphase</t>
  </si>
  <si>
    <t>Personalausgaben in der Gründungsphase</t>
  </si>
  <si>
    <t>Marktrecherchen/Marketing/Markteinführungskosten</t>
  </si>
  <si>
    <t>Material- und Personalausgaben für FuE</t>
  </si>
  <si>
    <t>Patent- und Lizenzgebühren</t>
  </si>
  <si>
    <t>Reserven für besondere Belastungen in der Gründungsphase</t>
  </si>
  <si>
    <t>Sonstige Betriebskosten in der Gründungsphase</t>
  </si>
  <si>
    <t>Summe Betriebsausgaben</t>
  </si>
  <si>
    <t>Finanzierung</t>
  </si>
  <si>
    <t>Kapitaldienst (Zinsen und Tilgungen)</t>
  </si>
  <si>
    <t>Summe Finanzierung</t>
  </si>
  <si>
    <t>Finanzierungsplanung (Euro)</t>
  </si>
  <si>
    <t>Finanzierungsquellen</t>
  </si>
  <si>
    <t>Eigenmittel</t>
  </si>
  <si>
    <t>Offene Beteiligungen</t>
  </si>
  <si>
    <t>Mitarbeiterbeteiligungen</t>
  </si>
  <si>
    <t>Sonstiges Eigenkapital</t>
  </si>
  <si>
    <t>Summe Eigenkapital</t>
  </si>
  <si>
    <t>Nachrangkapital</t>
  </si>
  <si>
    <t>Gesellschafterdarlehen</t>
  </si>
  <si>
    <t>Nachrangdarlehen</t>
  </si>
  <si>
    <t>Stille Beteiligung mit Rangrücktritt</t>
  </si>
  <si>
    <t>ERP-Kapital</t>
  </si>
  <si>
    <t>Sonstiges Nachrangkapital</t>
  </si>
  <si>
    <t>Summe Nachrangkapital</t>
  </si>
  <si>
    <t>Fremdkapital</t>
  </si>
  <si>
    <t>Bankdarlehen (langfristig)</t>
  </si>
  <si>
    <t>Bankdarlehen (kurzfristig)</t>
  </si>
  <si>
    <t>Kontokorrentkredit</t>
  </si>
  <si>
    <t>Lieferantenkredit</t>
  </si>
  <si>
    <t>Stille Beteiligungen</t>
  </si>
  <si>
    <t>Öffentlich geförderte Darlehen</t>
  </si>
  <si>
    <t>Sonstiges Fremdkapital</t>
  </si>
  <si>
    <t>Summe Fremdkapital</t>
  </si>
  <si>
    <t>Sonstige Finanzmittel</t>
  </si>
  <si>
    <t>Gewinne</t>
  </si>
  <si>
    <t>Zuschüsse, Subventionen</t>
  </si>
  <si>
    <t>Sonstige Mittelzuflüsse</t>
  </si>
  <si>
    <t>Summe sonstige Finanzmittel</t>
  </si>
  <si>
    <t>Summe Mittelzufluss</t>
  </si>
  <si>
    <t>Finanzierungsbedarf</t>
  </si>
  <si>
    <t>Finanzierungsplanung</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</si>
</sst>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0.0"/>
    <numFmt numFmtId="175" formatCode="#,##0.0"/>
  </numFmts>
  <fonts count="76">
    <font>
      <sz val="10"/>
      <name val="Arial"/>
      <family val="0"/>
    </font>
    <font>
      <b/>
      <u val="single"/>
      <sz val="12"/>
      <name val="Arial"/>
      <family val="2"/>
    </font>
    <font>
      <b/>
      <u val="single"/>
      <sz val="10"/>
      <name val="Arial"/>
      <family val="2"/>
    </font>
    <font>
      <u val="single"/>
      <sz val="10"/>
      <name val="Arial"/>
      <family val="2"/>
    </font>
    <font>
      <i/>
      <sz val="11"/>
      <name val="Arial"/>
      <family val="2"/>
    </font>
    <font>
      <b/>
      <sz val="10"/>
      <name val="Arial"/>
      <family val="0"/>
    </font>
    <font>
      <b/>
      <sz val="11"/>
      <name val="Arial"/>
      <family val="2"/>
    </font>
    <font>
      <sz val="12"/>
      <name val="Arial"/>
      <family val="2"/>
    </font>
    <font>
      <sz val="8"/>
      <name val="Tahoma"/>
      <family val="0"/>
    </font>
    <font>
      <b/>
      <sz val="10"/>
      <name val="MS Sans Serif"/>
      <family val="0"/>
    </font>
    <font>
      <sz val="11"/>
      <name val="Arial"/>
      <family val="2"/>
    </font>
    <font>
      <sz val="12"/>
      <name val="MS Sans Serif"/>
      <family val="2"/>
    </font>
    <font>
      <sz val="8"/>
      <name val="Arial"/>
      <family val="2"/>
    </font>
    <font>
      <b/>
      <sz val="8"/>
      <name val="Arial"/>
      <family val="2"/>
    </font>
    <font>
      <b/>
      <sz val="8"/>
      <name val="Tahoma"/>
      <family val="0"/>
    </font>
    <font>
      <b/>
      <sz val="12"/>
      <name val="Arial"/>
      <family val="2"/>
    </font>
    <font>
      <b/>
      <sz val="12"/>
      <name val="MS Sans Serif"/>
      <family val="0"/>
    </font>
    <font>
      <sz val="13"/>
      <name val="Arial"/>
      <family val="0"/>
    </font>
    <font>
      <b/>
      <i/>
      <sz val="10"/>
      <name val="Arial"/>
      <family val="2"/>
    </font>
    <font>
      <i/>
      <sz val="10"/>
      <name val="Arial"/>
      <family val="2"/>
    </font>
    <font>
      <b/>
      <sz val="14"/>
      <name val="Arial"/>
      <family val="2"/>
    </font>
    <font>
      <b/>
      <sz val="14"/>
      <name val="MS Sans Serif"/>
      <family val="0"/>
    </font>
    <font>
      <sz val="14"/>
      <name val="Arial"/>
      <family val="0"/>
    </font>
    <font>
      <b/>
      <sz val="20"/>
      <color indexed="53"/>
      <name val="Fixedsys"/>
      <family val="3"/>
    </font>
    <font>
      <b/>
      <i/>
      <sz val="11"/>
      <name val="Arial"/>
      <family val="2"/>
    </font>
    <font>
      <sz val="20"/>
      <color indexed="53"/>
      <name val="Fixedsys"/>
      <family val="3"/>
    </font>
    <font>
      <sz val="20"/>
      <color indexed="53"/>
      <name val="Arial"/>
      <family val="2"/>
    </font>
    <font>
      <u val="single"/>
      <sz val="8"/>
      <name val="Tahoma"/>
      <family val="2"/>
    </font>
    <font>
      <b/>
      <i/>
      <sz val="10"/>
      <name val="Monotype Sorts"/>
      <family val="0"/>
    </font>
    <font>
      <sz val="10"/>
      <name val="Monotype Sorts"/>
      <family val="0"/>
    </font>
    <font>
      <sz val="10"/>
      <name val="Symbol"/>
      <family val="1"/>
    </font>
    <font>
      <sz val="10"/>
      <name val="Symbol Set SWA"/>
      <family val="1"/>
    </font>
    <font>
      <b/>
      <sz val="10"/>
      <name val="Symbol Set SWA"/>
      <family val="1"/>
    </font>
    <font>
      <b/>
      <sz val="7"/>
      <name val="Arial"/>
      <family val="2"/>
    </font>
    <font>
      <u val="single"/>
      <sz val="8"/>
      <name val="Arial"/>
      <family val="2"/>
    </font>
    <font>
      <sz val="12"/>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2"/>
      <color indexed="8"/>
      <name val="Arial"/>
      <family val="0"/>
    </font>
    <font>
      <sz val="10"/>
      <color indexed="8"/>
      <name val="Arial"/>
      <family val="0"/>
    </font>
    <font>
      <b/>
      <sz val="10"/>
      <color indexed="8"/>
      <name val="Arial"/>
      <family val="0"/>
    </font>
    <font>
      <b/>
      <u val="single"/>
      <sz val="10"/>
      <color indexed="8"/>
      <name val="Arial"/>
      <family val="0"/>
    </font>
    <font>
      <b/>
      <sz val="12"/>
      <color indexed="8"/>
      <name val="Arial"/>
      <family val="0"/>
    </font>
    <font>
      <sz val="8"/>
      <color indexed="8"/>
      <name val="Tahom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41"/>
        <bgColor indexed="64"/>
      </patternFill>
    </fill>
    <fill>
      <patternFill patternType="solid">
        <fgColor indexed="31"/>
        <bgColor indexed="64"/>
      </patternFill>
    </fill>
    <fill>
      <patternFill patternType="solid">
        <fgColor indexed="24"/>
        <bgColor indexed="64"/>
      </patternFill>
    </fill>
  </fills>
  <borders count="7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top>
        <color indexed="63"/>
      </top>
      <bottom>
        <color indexed="63"/>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color indexed="63"/>
      </bottom>
    </border>
    <border>
      <left style="thin"/>
      <right style="thin"/>
      <top style="thin"/>
      <bottom style="thin"/>
    </border>
    <border>
      <left>
        <color indexed="63"/>
      </left>
      <right>
        <color indexed="63"/>
      </right>
      <top style="thin"/>
      <bottom>
        <color indexed="63"/>
      </bottom>
    </border>
    <border>
      <left style="thin"/>
      <right style="thin">
        <color indexed="22"/>
      </right>
      <top>
        <color indexed="63"/>
      </top>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color indexed="63"/>
      </bottom>
    </border>
    <border>
      <left style="thin"/>
      <right style="thin"/>
      <top>
        <color indexed="63"/>
      </top>
      <bottom style="thin">
        <color indexed="22"/>
      </bottom>
    </border>
    <border>
      <left style="thin"/>
      <right style="thin"/>
      <top style="thin">
        <color indexed="22"/>
      </top>
      <bottom style="thin">
        <color indexed="22"/>
      </bottom>
    </border>
    <border>
      <left style="thin"/>
      <right style="thin"/>
      <top style="thin">
        <color indexed="22"/>
      </top>
      <bottom>
        <color indexed="63"/>
      </bottom>
    </border>
    <border>
      <left style="thin">
        <color indexed="22"/>
      </left>
      <right style="thin"/>
      <top>
        <color indexed="63"/>
      </top>
      <bottom style="thin">
        <color indexed="22"/>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22"/>
      </right>
      <top style="thin"/>
      <bottom style="thin"/>
    </border>
    <border>
      <left style="thin">
        <color indexed="22"/>
      </left>
      <right style="thin">
        <color indexed="22"/>
      </right>
      <top style="thin"/>
      <bottom style="thin"/>
    </border>
    <border>
      <left style="thin"/>
      <right style="thin">
        <color indexed="22"/>
      </right>
      <top style="thin"/>
      <bottom style="thin"/>
    </border>
    <border>
      <left style="thin">
        <color indexed="22"/>
      </left>
      <right style="thin"/>
      <top style="thin"/>
      <bottom style="thin"/>
    </border>
    <border>
      <left>
        <color indexed="63"/>
      </left>
      <right style="thin">
        <color indexed="22"/>
      </right>
      <top>
        <color indexed="63"/>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style="thin">
        <color indexed="22"/>
      </left>
      <right>
        <color indexed="63"/>
      </right>
      <top>
        <color indexed="63"/>
      </top>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thin">
        <color indexed="22"/>
      </left>
      <right>
        <color indexed="63"/>
      </right>
      <top style="thin"/>
      <bottom style="thin"/>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top style="thin"/>
      <bottom style="thin"/>
    </border>
    <border>
      <left style="thin">
        <color indexed="22"/>
      </left>
      <right style="thin"/>
      <top style="thin">
        <color indexed="22"/>
      </top>
      <bottom>
        <color indexed="63"/>
      </bottom>
    </border>
    <border>
      <left style="thin"/>
      <right>
        <color indexed="63"/>
      </right>
      <top style="thin"/>
      <bottom style="thin"/>
    </border>
    <border>
      <left style="thin">
        <color indexed="22"/>
      </left>
      <right style="thin">
        <color indexed="22"/>
      </right>
      <top>
        <color indexed="63"/>
      </top>
      <bottom style="thin"/>
    </border>
    <border>
      <left style="thin"/>
      <right>
        <color indexed="63"/>
      </right>
      <top style="thin"/>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color indexed="22"/>
      </left>
      <right style="thin"/>
      <top>
        <color indexed="63"/>
      </top>
      <bottom style="thin"/>
    </border>
    <border>
      <left>
        <color indexed="63"/>
      </left>
      <right>
        <color indexed="63"/>
      </right>
      <top style="thin"/>
      <bottom style="thin"/>
    </border>
    <border>
      <left style="thin"/>
      <right style="thin">
        <color indexed="22"/>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color indexed="63"/>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color indexed="63"/>
      </left>
      <right style="thin"/>
      <top style="thin"/>
      <bottom>
        <color indexed="63"/>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top style="thin">
        <color indexed="22"/>
      </top>
      <bottom style="thin"/>
    </border>
    <border>
      <left>
        <color indexed="63"/>
      </left>
      <right style="thin"/>
      <top>
        <color indexed="63"/>
      </top>
      <bottom style="thin">
        <color indexed="22"/>
      </bottom>
    </border>
    <border>
      <left style="thin"/>
      <right>
        <color indexed="63"/>
      </right>
      <top>
        <color indexed="63"/>
      </top>
      <bottom style="thin">
        <color indexed="22"/>
      </bottom>
    </border>
    <border>
      <left style="thin"/>
      <right>
        <color indexed="63"/>
      </right>
      <top style="thin">
        <color indexed="22"/>
      </top>
      <bottom style="thin"/>
    </border>
    <border>
      <left>
        <color indexed="63"/>
      </left>
      <right style="thin"/>
      <top style="thin">
        <color indexed="22"/>
      </top>
      <bottom style="thin"/>
    </border>
    <border>
      <left>
        <color indexed="63"/>
      </left>
      <right style="thin">
        <color indexed="22"/>
      </right>
      <top style="thin">
        <color indexed="22"/>
      </top>
      <bottom style="thin"/>
    </border>
    <border>
      <left style="thin"/>
      <right>
        <color indexed="63"/>
      </right>
      <top style="thin">
        <color indexed="22"/>
      </top>
      <bottom style="thin">
        <color indexed="22"/>
      </bottom>
    </border>
    <border>
      <left style="thin"/>
      <right>
        <color indexed="63"/>
      </right>
      <top style="thin">
        <color indexed="22"/>
      </top>
      <bottom>
        <color indexed="63"/>
      </bottom>
    </border>
    <border>
      <left>
        <color indexed="63"/>
      </left>
      <right>
        <color indexed="63"/>
      </right>
      <top style="thin">
        <color indexed="22"/>
      </top>
      <bottom style="thin">
        <color indexed="22"/>
      </bottom>
    </border>
    <border>
      <left>
        <color indexed="63"/>
      </left>
      <right style="thin">
        <color indexed="22"/>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color indexed="22"/>
      </bottom>
    </border>
    <border>
      <left style="thin"/>
      <right style="thin"/>
      <top>
        <color indexed="63"/>
      </top>
      <bottom>
        <color indexed="63"/>
      </bottom>
    </border>
    <border>
      <left style="thin"/>
      <right>
        <color indexed="63"/>
      </right>
      <top style="thin"/>
      <bottom style="thin">
        <color indexed="22"/>
      </bottom>
    </border>
    <border>
      <left>
        <color indexed="63"/>
      </left>
      <right style="thin"/>
      <top style="thin"/>
      <bottom style="thin">
        <color indexed="22"/>
      </bottom>
    </border>
    <border>
      <left>
        <color indexed="63"/>
      </left>
      <right>
        <color indexed="63"/>
      </right>
      <top style="thin"/>
      <bottom style="thin">
        <color indexed="22"/>
      </bottom>
    </border>
    <border>
      <left style="thin">
        <color indexed="22"/>
      </left>
      <right style="thin">
        <color indexed="22"/>
      </right>
      <top style="thin"/>
      <bottom>
        <color indexed="63"/>
      </bottom>
    </border>
    <border>
      <left style="thin">
        <color indexed="22"/>
      </left>
      <right style="thin"/>
      <top style="thin"/>
      <bottom>
        <color indexed="63"/>
      </bottom>
    </border>
    <border>
      <left>
        <color indexed="63"/>
      </left>
      <right>
        <color indexed="63"/>
      </right>
      <top style="thin">
        <color indexed="22"/>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171"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173" fontId="0" fillId="0" borderId="0" applyFon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558">
    <xf numFmtId="0" fontId="0" fillId="0" borderId="0" xfId="0" applyAlignment="1">
      <alignment/>
    </xf>
    <xf numFmtId="0" fontId="0" fillId="0" borderId="0" xfId="0" applyBorder="1" applyAlignment="1" applyProtection="1">
      <alignment/>
      <protection/>
    </xf>
    <xf numFmtId="0" fontId="0" fillId="0" borderId="0" xfId="0" applyAlignment="1" applyProtection="1">
      <alignment/>
      <protection hidden="1"/>
    </xf>
    <xf numFmtId="0" fontId="0" fillId="0" borderId="10" xfId="0" applyBorder="1" applyAlignment="1" applyProtection="1">
      <alignment/>
      <protection hidden="1"/>
    </xf>
    <xf numFmtId="1" fontId="0" fillId="0" borderId="0" xfId="0" applyNumberFormat="1" applyBorder="1" applyAlignment="1" applyProtection="1">
      <alignment/>
      <protection hidden="1"/>
    </xf>
    <xf numFmtId="0" fontId="0" fillId="0" borderId="0" xfId="0" applyBorder="1" applyAlignment="1" applyProtection="1">
      <alignment/>
      <protection hidden="1"/>
    </xf>
    <xf numFmtId="0" fontId="0" fillId="0" borderId="0" xfId="0" applyBorder="1" applyAlignment="1" applyProtection="1">
      <alignment/>
      <protection locked="0"/>
    </xf>
    <xf numFmtId="0" fontId="0" fillId="0" borderId="0" xfId="0" applyBorder="1" applyAlignment="1" applyProtection="1">
      <alignment/>
      <protection hidden="1"/>
    </xf>
    <xf numFmtId="0" fontId="0" fillId="0" borderId="0" xfId="0" applyBorder="1" applyAlignment="1" applyProtection="1">
      <alignment horizontal="center"/>
      <protection hidden="1"/>
    </xf>
    <xf numFmtId="3" fontId="0" fillId="0" borderId="0" xfId="0" applyNumberFormat="1" applyBorder="1" applyAlignment="1" applyProtection="1">
      <alignment/>
      <protection hidden="1"/>
    </xf>
    <xf numFmtId="0" fontId="0" fillId="0" borderId="0" xfId="0" applyFill="1" applyBorder="1" applyAlignment="1" applyProtection="1">
      <alignment/>
      <protection/>
    </xf>
    <xf numFmtId="0" fontId="0" fillId="0" borderId="0" xfId="0" applyFill="1" applyBorder="1" applyAlignment="1" applyProtection="1">
      <alignment/>
      <protection locked="0"/>
    </xf>
    <xf numFmtId="0" fontId="5" fillId="0" borderId="0" xfId="0" applyFont="1" applyBorder="1" applyAlignment="1" applyProtection="1">
      <alignment/>
      <protection hidden="1"/>
    </xf>
    <xf numFmtId="3" fontId="5" fillId="0" borderId="0" xfId="0" applyNumberFormat="1" applyFont="1" applyBorder="1" applyAlignment="1" applyProtection="1">
      <alignment/>
      <protection hidden="1"/>
    </xf>
    <xf numFmtId="0" fontId="9" fillId="0" borderId="0" xfId="0" applyFont="1" applyAlignment="1" applyProtection="1">
      <alignment horizontal="left"/>
      <protection hidden="1"/>
    </xf>
    <xf numFmtId="0" fontId="5" fillId="0" borderId="0" xfId="0" applyFont="1" applyAlignment="1" applyProtection="1">
      <alignment/>
      <protection hidden="1"/>
    </xf>
    <xf numFmtId="0" fontId="0" fillId="33" borderId="11" xfId="0" applyNumberFormat="1" applyFill="1" applyBorder="1" applyAlignment="1" applyProtection="1">
      <alignment/>
      <protection locked="0"/>
    </xf>
    <xf numFmtId="3" fontId="0" fillId="33" borderId="11" xfId="0" applyNumberFormat="1" applyFill="1" applyBorder="1" applyAlignment="1" applyProtection="1">
      <alignment/>
      <protection locked="0"/>
    </xf>
    <xf numFmtId="0" fontId="1" fillId="0" borderId="0" xfId="0" applyFont="1" applyBorder="1" applyAlignment="1" applyProtection="1">
      <alignment/>
      <protection hidden="1"/>
    </xf>
    <xf numFmtId="0" fontId="1" fillId="0" borderId="0" xfId="0" applyFont="1" applyAlignment="1" applyProtection="1">
      <alignment/>
      <protection hidden="1"/>
    </xf>
    <xf numFmtId="0" fontId="2" fillId="0" borderId="0" xfId="0" applyFont="1" applyAlignment="1" applyProtection="1">
      <alignment/>
      <protection hidden="1"/>
    </xf>
    <xf numFmtId="0" fontId="3" fillId="0" borderId="0" xfId="0" applyFont="1" applyBorder="1" applyAlignment="1" applyProtection="1">
      <alignment horizontal="center"/>
      <protection hidden="1"/>
    </xf>
    <xf numFmtId="3" fontId="0" fillId="33" borderId="12" xfId="0" applyNumberFormat="1" applyFill="1" applyBorder="1" applyAlignment="1" applyProtection="1">
      <alignment/>
      <protection locked="0"/>
    </xf>
    <xf numFmtId="3" fontId="0" fillId="33" borderId="11" xfId="0" applyNumberFormat="1" applyFont="1" applyFill="1" applyBorder="1" applyAlignment="1" applyProtection="1">
      <alignment/>
      <protection locked="0"/>
    </xf>
    <xf numFmtId="3" fontId="0" fillId="33" borderId="12" xfId="0" applyNumberFormat="1" applyFont="1" applyFill="1" applyBorder="1" applyAlignment="1" applyProtection="1">
      <alignment/>
      <protection locked="0"/>
    </xf>
    <xf numFmtId="3" fontId="5" fillId="0" borderId="0" xfId="0" applyNumberFormat="1" applyFont="1" applyBorder="1" applyAlignment="1" applyProtection="1">
      <alignment/>
      <protection hidden="1"/>
    </xf>
    <xf numFmtId="0" fontId="2" fillId="0" borderId="0" xfId="0" applyFont="1" applyBorder="1" applyAlignment="1" applyProtection="1">
      <alignment/>
      <protection hidden="1"/>
    </xf>
    <xf numFmtId="0" fontId="3" fillId="0" borderId="0" xfId="0" applyFont="1" applyBorder="1" applyAlignment="1" applyProtection="1">
      <alignment horizontal="right"/>
      <protection hidden="1"/>
    </xf>
    <xf numFmtId="0" fontId="5" fillId="0" borderId="0" xfId="0" applyFont="1" applyBorder="1" applyAlignment="1" applyProtection="1">
      <alignment horizontal="center" vertical="center"/>
      <protection hidden="1"/>
    </xf>
    <xf numFmtId="174" fontId="0" fillId="0" borderId="0" xfId="0" applyNumberFormat="1" applyBorder="1" applyAlignment="1" applyProtection="1">
      <alignment/>
      <protection hidden="1"/>
    </xf>
    <xf numFmtId="174" fontId="6" fillId="0" borderId="0" xfId="0" applyNumberFormat="1" applyFont="1" applyBorder="1" applyAlignment="1" applyProtection="1">
      <alignment/>
      <protection hidden="1"/>
    </xf>
    <xf numFmtId="3" fontId="0" fillId="33" borderId="11" xfId="0" applyNumberFormat="1" applyFont="1" applyFill="1" applyBorder="1" applyAlignment="1" applyProtection="1">
      <alignment horizontal="center"/>
      <protection locked="0"/>
    </xf>
    <xf numFmtId="0" fontId="4" fillId="34" borderId="10" xfId="0" applyFont="1" applyFill="1" applyBorder="1" applyAlignment="1" applyProtection="1">
      <alignment horizontal="left"/>
      <protection hidden="1"/>
    </xf>
    <xf numFmtId="3" fontId="3" fillId="34" borderId="0" xfId="0" applyNumberFormat="1" applyFont="1" applyFill="1" applyBorder="1" applyAlignment="1" applyProtection="1">
      <alignment horizontal="center"/>
      <protection hidden="1"/>
    </xf>
    <xf numFmtId="3" fontId="3" fillId="34" borderId="13" xfId="0" applyNumberFormat="1" applyFont="1" applyFill="1" applyBorder="1" applyAlignment="1" applyProtection="1">
      <alignment horizontal="center"/>
      <protection hidden="1"/>
    </xf>
    <xf numFmtId="0" fontId="4" fillId="34" borderId="10" xfId="0" applyFont="1" applyFill="1" applyBorder="1" applyAlignment="1" applyProtection="1">
      <alignment/>
      <protection hidden="1"/>
    </xf>
    <xf numFmtId="3" fontId="0" fillId="34" borderId="0" xfId="0" applyNumberFormat="1" applyFill="1" applyBorder="1" applyAlignment="1" applyProtection="1">
      <alignment/>
      <protection hidden="1"/>
    </xf>
    <xf numFmtId="3" fontId="0" fillId="34" borderId="13" xfId="0" applyNumberFormat="1" applyFill="1" applyBorder="1" applyAlignment="1" applyProtection="1">
      <alignment/>
      <protection hidden="1"/>
    </xf>
    <xf numFmtId="3" fontId="0" fillId="34" borderId="0" xfId="0" applyNumberFormat="1" applyFont="1" applyFill="1" applyBorder="1" applyAlignment="1" applyProtection="1">
      <alignment/>
      <protection hidden="1"/>
    </xf>
    <xf numFmtId="3" fontId="0" fillId="33" borderId="11" xfId="0" applyNumberFormat="1" applyFont="1" applyFill="1" applyBorder="1" applyAlignment="1" applyProtection="1">
      <alignment/>
      <protection locked="0"/>
    </xf>
    <xf numFmtId="0" fontId="0" fillId="34" borderId="0" xfId="0" applyFill="1" applyBorder="1" applyAlignment="1" applyProtection="1">
      <alignment/>
      <protection hidden="1"/>
    </xf>
    <xf numFmtId="0" fontId="0" fillId="34" borderId="13" xfId="0" applyFill="1" applyBorder="1" applyAlignment="1" applyProtection="1">
      <alignment/>
      <protection hidden="1"/>
    </xf>
    <xf numFmtId="2" fontId="0" fillId="0" borderId="0" xfId="0" applyNumberFormat="1" applyBorder="1" applyAlignment="1" applyProtection="1">
      <alignment/>
      <protection hidden="1"/>
    </xf>
    <xf numFmtId="0" fontId="0" fillId="0" borderId="0" xfId="0" applyFont="1" applyBorder="1" applyAlignment="1" applyProtection="1">
      <alignment/>
      <protection hidden="1"/>
    </xf>
    <xf numFmtId="2" fontId="0" fillId="0" borderId="0" xfId="0" applyNumberFormat="1" applyFont="1" applyBorder="1" applyAlignment="1" applyProtection="1">
      <alignment/>
      <protection hidden="1"/>
    </xf>
    <xf numFmtId="2" fontId="5" fillId="0" borderId="0" xfId="0" applyNumberFormat="1" applyFont="1" applyBorder="1" applyAlignment="1" applyProtection="1">
      <alignment/>
      <protection hidden="1"/>
    </xf>
    <xf numFmtId="0" fontId="5" fillId="0" borderId="0" xfId="0" applyFont="1" applyBorder="1" applyAlignment="1" applyProtection="1">
      <alignment horizontal="center"/>
      <protection hidden="1"/>
    </xf>
    <xf numFmtId="0" fontId="7" fillId="0" borderId="0" xfId="0" applyFont="1" applyAlignment="1" applyProtection="1">
      <alignment/>
      <protection hidden="1"/>
    </xf>
    <xf numFmtId="3" fontId="0" fillId="33" borderId="12" xfId="0" applyNumberFormat="1" applyFont="1" applyFill="1" applyBorder="1" applyAlignment="1" applyProtection="1">
      <alignment/>
      <protection locked="0"/>
    </xf>
    <xf numFmtId="0" fontId="0" fillId="0" borderId="13" xfId="0" applyBorder="1" applyAlignment="1" applyProtection="1">
      <alignment/>
      <protection hidden="1"/>
    </xf>
    <xf numFmtId="3" fontId="0" fillId="33" borderId="14" xfId="0" applyNumberFormat="1" applyFill="1" applyBorder="1" applyAlignment="1" applyProtection="1">
      <alignment/>
      <protection locked="0"/>
    </xf>
    <xf numFmtId="3" fontId="0" fillId="33" borderId="15" xfId="0" applyNumberFormat="1" applyFill="1" applyBorder="1" applyAlignment="1" applyProtection="1">
      <alignment/>
      <protection locked="0"/>
    </xf>
    <xf numFmtId="0" fontId="5" fillId="0" borderId="0" xfId="0" applyFont="1" applyAlignment="1" applyProtection="1">
      <alignment/>
      <protection hidden="1"/>
    </xf>
    <xf numFmtId="0" fontId="12" fillId="0" borderId="0" xfId="0" applyFont="1" applyAlignment="1" applyProtection="1">
      <alignment/>
      <protection hidden="1"/>
    </xf>
    <xf numFmtId="0" fontId="13" fillId="0" borderId="0" xfId="0" applyFont="1" applyAlignment="1" applyProtection="1">
      <alignment/>
      <protection hidden="1"/>
    </xf>
    <xf numFmtId="0" fontId="12" fillId="0" borderId="0" xfId="0" applyFont="1" applyAlignment="1" applyProtection="1">
      <alignment horizontal="right"/>
      <protection hidden="1"/>
    </xf>
    <xf numFmtId="3" fontId="0" fillId="0" borderId="0" xfId="0" applyNumberFormat="1" applyBorder="1" applyAlignment="1" applyProtection="1">
      <alignment horizontal="right"/>
      <protection hidden="1"/>
    </xf>
    <xf numFmtId="172" fontId="0" fillId="0" borderId="0" xfId="0" applyNumberFormat="1" applyAlignment="1" applyProtection="1">
      <alignment/>
      <protection hidden="1"/>
    </xf>
    <xf numFmtId="3" fontId="5" fillId="0" borderId="11" xfId="0" applyNumberFormat="1" applyFont="1" applyBorder="1" applyAlignment="1" applyProtection="1">
      <alignment horizontal="right"/>
      <protection hidden="1"/>
    </xf>
    <xf numFmtId="3" fontId="0" fillId="0" borderId="11" xfId="0" applyNumberFormat="1" applyBorder="1" applyAlignment="1" applyProtection="1">
      <alignment horizontal="right"/>
      <protection hidden="1"/>
    </xf>
    <xf numFmtId="3" fontId="5" fillId="0" borderId="12" xfId="0" applyNumberFormat="1" applyFont="1" applyBorder="1" applyAlignment="1" applyProtection="1">
      <alignment horizontal="right"/>
      <protection hidden="1"/>
    </xf>
    <xf numFmtId="3" fontId="0" fillId="0" borderId="12" xfId="0" applyNumberFormat="1" applyBorder="1" applyAlignment="1" applyProtection="1">
      <alignment horizontal="right"/>
      <protection hidden="1"/>
    </xf>
    <xf numFmtId="0" fontId="9" fillId="0" borderId="0" xfId="0" applyFont="1" applyBorder="1" applyAlignment="1" applyProtection="1">
      <alignment horizontal="left"/>
      <protection hidden="1"/>
    </xf>
    <xf numFmtId="0" fontId="17" fillId="0" borderId="0" xfId="0" applyFont="1" applyAlignment="1" applyProtection="1">
      <alignment/>
      <protection hidden="1"/>
    </xf>
    <xf numFmtId="0" fontId="0" fillId="0" borderId="0" xfId="0" applyFont="1" applyAlignment="1" applyProtection="1">
      <alignment/>
      <protection hidden="1"/>
    </xf>
    <xf numFmtId="0" fontId="16" fillId="0" borderId="0" xfId="0" applyFont="1" applyFill="1" applyAlignment="1" applyProtection="1">
      <alignment horizontal="left"/>
      <protection hidden="1"/>
    </xf>
    <xf numFmtId="0" fontId="15" fillId="0" borderId="0" xfId="0" applyFont="1" applyFill="1" applyAlignment="1" applyProtection="1">
      <alignment horizontal="left"/>
      <protection hidden="1"/>
    </xf>
    <xf numFmtId="0" fontId="11" fillId="0" borderId="0" xfId="0" applyFont="1" applyFill="1" applyAlignment="1" applyProtection="1">
      <alignment horizontal="left"/>
      <protection hidden="1"/>
    </xf>
    <xf numFmtId="0" fontId="18" fillId="0" borderId="0" xfId="0" applyFont="1" applyAlignment="1" applyProtection="1">
      <alignment/>
      <protection hidden="1"/>
    </xf>
    <xf numFmtId="3" fontId="6" fillId="0" borderId="0" xfId="0" applyNumberFormat="1" applyFont="1" applyBorder="1" applyAlignment="1" applyProtection="1">
      <alignment/>
      <protection hidden="1"/>
    </xf>
    <xf numFmtId="0" fontId="6" fillId="0" borderId="0" xfId="0" applyFont="1" applyBorder="1" applyAlignment="1" applyProtection="1">
      <alignment/>
      <protection locked="0"/>
    </xf>
    <xf numFmtId="0" fontId="6" fillId="0" borderId="0" xfId="0" applyFont="1" applyBorder="1" applyAlignment="1" applyProtection="1">
      <alignment/>
      <protection/>
    </xf>
    <xf numFmtId="0" fontId="6" fillId="0" borderId="16" xfId="0" applyFont="1" applyBorder="1" applyAlignment="1" applyProtection="1">
      <alignment/>
      <protection hidden="1"/>
    </xf>
    <xf numFmtId="0" fontId="10" fillId="0" borderId="0" xfId="0" applyFont="1" applyBorder="1" applyAlignment="1" applyProtection="1">
      <alignment/>
      <protection hidden="1"/>
    </xf>
    <xf numFmtId="0" fontId="10" fillId="0" borderId="0" xfId="0" applyFont="1" applyBorder="1" applyAlignment="1" applyProtection="1">
      <alignment/>
      <protection locked="0"/>
    </xf>
    <xf numFmtId="0" fontId="10" fillId="0" borderId="0" xfId="0" applyFont="1" applyBorder="1" applyAlignment="1" applyProtection="1">
      <alignment/>
      <protection/>
    </xf>
    <xf numFmtId="175" fontId="0" fillId="33" borderId="11" xfId="0" applyNumberFormat="1" applyFill="1" applyBorder="1" applyAlignment="1" applyProtection="1">
      <alignment/>
      <protection locked="0"/>
    </xf>
    <xf numFmtId="0" fontId="0" fillId="0" borderId="17" xfId="0" applyFill="1" applyBorder="1" applyAlignment="1" applyProtection="1">
      <alignment/>
      <protection hidden="1"/>
    </xf>
    <xf numFmtId="3" fontId="0" fillId="0" borderId="0" xfId="0" applyNumberFormat="1" applyAlignment="1" applyProtection="1">
      <alignment/>
      <protection hidden="1"/>
    </xf>
    <xf numFmtId="175" fontId="0" fillId="33" borderId="18" xfId="0" applyNumberFormat="1" applyFill="1" applyBorder="1" applyAlignment="1" applyProtection="1">
      <alignment horizontal="right"/>
      <protection locked="0"/>
    </xf>
    <xf numFmtId="4" fontId="0" fillId="33" borderId="14" xfId="0" applyNumberFormat="1" applyFill="1" applyBorder="1" applyAlignment="1" applyProtection="1">
      <alignment horizontal="right"/>
      <protection locked="0"/>
    </xf>
    <xf numFmtId="3" fontId="0" fillId="33" borderId="19" xfId="0" applyNumberFormat="1" applyFill="1" applyBorder="1" applyAlignment="1" applyProtection="1">
      <alignment horizontal="right"/>
      <protection locked="0"/>
    </xf>
    <xf numFmtId="4" fontId="0" fillId="33" borderId="11" xfId="0" applyNumberFormat="1" applyFill="1" applyBorder="1" applyAlignment="1" applyProtection="1">
      <alignment horizontal="right"/>
      <protection locked="0"/>
    </xf>
    <xf numFmtId="3" fontId="0" fillId="33" borderId="20" xfId="0" applyNumberFormat="1" applyFill="1" applyBorder="1" applyAlignment="1" applyProtection="1">
      <alignment horizontal="right"/>
      <protection locked="0"/>
    </xf>
    <xf numFmtId="4" fontId="0" fillId="33" borderId="15" xfId="0" applyNumberFormat="1" applyFill="1" applyBorder="1" applyAlignment="1" applyProtection="1">
      <alignment horizontal="right"/>
      <protection locked="0"/>
    </xf>
    <xf numFmtId="0" fontId="0" fillId="33" borderId="21" xfId="0" applyFill="1" applyBorder="1" applyAlignment="1" applyProtection="1">
      <alignment horizontal="left"/>
      <protection locked="0"/>
    </xf>
    <xf numFmtId="0" fontId="0" fillId="33" borderId="22" xfId="0" applyFill="1" applyBorder="1" applyAlignment="1" applyProtection="1">
      <alignment horizontal="left"/>
      <protection locked="0"/>
    </xf>
    <xf numFmtId="0" fontId="0" fillId="33" borderId="23" xfId="0" applyFill="1" applyBorder="1" applyAlignment="1" applyProtection="1">
      <alignment horizontal="left"/>
      <protection locked="0"/>
    </xf>
    <xf numFmtId="3" fontId="0" fillId="0" borderId="24" xfId="0" applyNumberFormat="1" applyFill="1" applyBorder="1" applyAlignment="1" applyProtection="1">
      <alignment horizontal="right"/>
      <protection hidden="1"/>
    </xf>
    <xf numFmtId="3" fontId="0" fillId="33" borderId="18" xfId="0" applyNumberFormat="1" applyFill="1" applyBorder="1" applyAlignment="1" applyProtection="1">
      <alignment horizontal="right"/>
      <protection locked="0"/>
    </xf>
    <xf numFmtId="0" fontId="0" fillId="33" borderId="22" xfId="0" applyFill="1" applyBorder="1" applyAlignment="1" applyProtection="1">
      <alignment/>
      <protection locked="0"/>
    </xf>
    <xf numFmtId="0" fontId="0" fillId="0" borderId="0" xfId="0" applyFill="1" applyAlignment="1" applyProtection="1">
      <alignment/>
      <protection hidden="1"/>
    </xf>
    <xf numFmtId="0" fontId="5" fillId="34" borderId="25" xfId="0" applyFont="1" applyFill="1" applyBorder="1" applyAlignment="1" applyProtection="1">
      <alignment/>
      <protection hidden="1"/>
    </xf>
    <xf numFmtId="0" fontId="9" fillId="34" borderId="26" xfId="0" applyFont="1" applyFill="1" applyBorder="1" applyAlignment="1" applyProtection="1">
      <alignment/>
      <protection hidden="1"/>
    </xf>
    <xf numFmtId="0" fontId="5" fillId="34" borderId="26" xfId="0" applyFont="1" applyFill="1" applyBorder="1" applyAlignment="1" applyProtection="1">
      <alignment horizontal="center"/>
      <protection hidden="1"/>
    </xf>
    <xf numFmtId="0" fontId="5" fillId="34" borderId="27" xfId="0" applyFont="1" applyFill="1" applyBorder="1" applyAlignment="1" applyProtection="1">
      <alignment horizontal="center"/>
      <protection hidden="1"/>
    </xf>
    <xf numFmtId="0" fontId="9" fillId="34" borderId="16" xfId="0" applyFont="1" applyFill="1" applyBorder="1" applyAlignment="1" applyProtection="1">
      <alignment/>
      <protection hidden="1"/>
    </xf>
    <xf numFmtId="3" fontId="9" fillId="34" borderId="28" xfId="0" applyNumberFormat="1" applyFont="1" applyFill="1" applyBorder="1" applyAlignment="1" applyProtection="1">
      <alignment/>
      <protection hidden="1"/>
    </xf>
    <xf numFmtId="3" fontId="11" fillId="34" borderId="29" xfId="0" applyNumberFormat="1" applyFont="1" applyFill="1" applyBorder="1" applyAlignment="1" applyProtection="1">
      <alignment horizontal="center"/>
      <protection hidden="1"/>
    </xf>
    <xf numFmtId="3" fontId="9" fillId="34" borderId="30" xfId="0" applyNumberFormat="1" applyFont="1" applyFill="1" applyBorder="1" applyAlignment="1" applyProtection="1">
      <alignment horizontal="right"/>
      <protection hidden="1"/>
    </xf>
    <xf numFmtId="3" fontId="9" fillId="34" borderId="28" xfId="0" applyNumberFormat="1" applyFont="1" applyFill="1" applyBorder="1" applyAlignment="1" applyProtection="1">
      <alignment horizontal="left"/>
      <protection hidden="1"/>
    </xf>
    <xf numFmtId="3" fontId="11" fillId="34" borderId="29" xfId="0" applyNumberFormat="1" applyFont="1" applyFill="1" applyBorder="1" applyAlignment="1" applyProtection="1">
      <alignment horizontal="right"/>
      <protection hidden="1"/>
    </xf>
    <xf numFmtId="3" fontId="9" fillId="34" borderId="31" xfId="0" applyNumberFormat="1" applyFont="1" applyFill="1" applyBorder="1" applyAlignment="1" applyProtection="1">
      <alignment horizontal="right"/>
      <protection hidden="1"/>
    </xf>
    <xf numFmtId="0" fontId="5" fillId="34" borderId="0" xfId="0" applyFont="1" applyFill="1" applyAlignment="1" applyProtection="1">
      <alignment/>
      <protection hidden="1"/>
    </xf>
    <xf numFmtId="0" fontId="17" fillId="0" borderId="0" xfId="0" applyFont="1" applyFill="1" applyAlignment="1" applyProtection="1">
      <alignment/>
      <protection hidden="1"/>
    </xf>
    <xf numFmtId="0" fontId="15" fillId="0" borderId="0" xfId="0" applyFont="1" applyFill="1" applyAlignment="1" applyProtection="1">
      <alignment/>
      <protection hidden="1"/>
    </xf>
    <xf numFmtId="0" fontId="15" fillId="0" borderId="0" xfId="0" applyFont="1" applyFill="1" applyBorder="1" applyAlignment="1" applyProtection="1">
      <alignment/>
      <protection hidden="1"/>
    </xf>
    <xf numFmtId="0" fontId="5" fillId="0" borderId="0" xfId="0" applyFont="1" applyFill="1" applyAlignment="1" applyProtection="1">
      <alignment/>
      <protection hidden="1"/>
    </xf>
    <xf numFmtId="0" fontId="0" fillId="0" borderId="0" xfId="0" applyFont="1" applyFill="1" applyAlignment="1" applyProtection="1">
      <alignment/>
      <protection hidden="1"/>
    </xf>
    <xf numFmtId="0" fontId="20" fillId="0" borderId="0" xfId="0" applyFont="1" applyFill="1" applyAlignment="1" applyProtection="1">
      <alignment/>
      <protection hidden="1"/>
    </xf>
    <xf numFmtId="0" fontId="0" fillId="34" borderId="0" xfId="0" applyFill="1" applyAlignment="1" applyProtection="1">
      <alignment/>
      <protection hidden="1"/>
    </xf>
    <xf numFmtId="0" fontId="1" fillId="0" borderId="0" xfId="0" applyFont="1" applyFill="1" applyBorder="1" applyAlignment="1" applyProtection="1">
      <alignment/>
      <protection hidden="1"/>
    </xf>
    <xf numFmtId="0" fontId="5" fillId="34" borderId="25" xfId="0" applyFont="1" applyFill="1" applyBorder="1" applyAlignment="1" applyProtection="1">
      <alignment horizontal="center"/>
      <protection hidden="1"/>
    </xf>
    <xf numFmtId="0" fontId="9" fillId="34" borderId="26" xfId="0" applyFont="1" applyFill="1" applyBorder="1" applyAlignment="1" applyProtection="1">
      <alignment horizontal="center"/>
      <protection hidden="1"/>
    </xf>
    <xf numFmtId="0" fontId="9" fillId="34" borderId="16" xfId="0" applyFont="1" applyFill="1" applyBorder="1" applyAlignment="1" applyProtection="1">
      <alignment horizontal="left"/>
      <protection hidden="1"/>
    </xf>
    <xf numFmtId="3" fontId="0" fillId="33" borderId="11" xfId="0" applyNumberFormat="1" applyFill="1" applyBorder="1" applyAlignment="1" applyProtection="1">
      <alignment horizontal="left"/>
      <protection locked="0"/>
    </xf>
    <xf numFmtId="3" fontId="0" fillId="33" borderId="14" xfId="0" applyNumberFormat="1" applyFill="1" applyBorder="1" applyAlignment="1" applyProtection="1">
      <alignment horizontal="left"/>
      <protection locked="0"/>
    </xf>
    <xf numFmtId="3" fontId="0" fillId="33" borderId="15" xfId="0" applyNumberFormat="1" applyFill="1" applyBorder="1" applyAlignment="1" applyProtection="1">
      <alignment horizontal="left"/>
      <protection locked="0"/>
    </xf>
    <xf numFmtId="0" fontId="5" fillId="34" borderId="26" xfId="0" applyFont="1" applyFill="1" applyBorder="1" applyAlignment="1" applyProtection="1">
      <alignment/>
      <protection hidden="1"/>
    </xf>
    <xf numFmtId="175" fontId="0" fillId="33" borderId="32" xfId="0" applyNumberFormat="1" applyFill="1" applyBorder="1" applyAlignment="1" applyProtection="1">
      <alignment horizontal="right"/>
      <protection locked="0"/>
    </xf>
    <xf numFmtId="175" fontId="0" fillId="33" borderId="33" xfId="0" applyNumberFormat="1" applyFill="1" applyBorder="1" applyAlignment="1" applyProtection="1">
      <alignment horizontal="right"/>
      <protection locked="0"/>
    </xf>
    <xf numFmtId="3" fontId="0" fillId="33" borderId="33" xfId="0" applyNumberFormat="1" applyFill="1" applyBorder="1" applyAlignment="1" applyProtection="1">
      <alignment horizontal="right"/>
      <protection locked="0"/>
    </xf>
    <xf numFmtId="3" fontId="0" fillId="33" borderId="34" xfId="0" applyNumberFormat="1" applyFill="1" applyBorder="1" applyAlignment="1" applyProtection="1">
      <alignment horizontal="right"/>
      <protection locked="0"/>
    </xf>
    <xf numFmtId="3" fontId="0" fillId="0" borderId="35" xfId="0" applyNumberFormat="1" applyFill="1" applyBorder="1" applyAlignment="1" applyProtection="1">
      <alignment horizontal="right"/>
      <protection hidden="1"/>
    </xf>
    <xf numFmtId="3" fontId="0" fillId="0" borderId="36" xfId="0" applyNumberFormat="1" applyFill="1" applyBorder="1" applyAlignment="1" applyProtection="1">
      <alignment horizontal="right"/>
      <protection hidden="1"/>
    </xf>
    <xf numFmtId="3" fontId="0" fillId="0" borderId="37" xfId="0" applyNumberFormat="1" applyFill="1" applyBorder="1" applyAlignment="1" applyProtection="1">
      <alignment horizontal="right"/>
      <protection hidden="1"/>
    </xf>
    <xf numFmtId="3" fontId="9" fillId="34" borderId="38" xfId="0" applyNumberFormat="1" applyFont="1" applyFill="1" applyBorder="1" applyAlignment="1" applyProtection="1">
      <alignment horizontal="right"/>
      <protection hidden="1"/>
    </xf>
    <xf numFmtId="3" fontId="9" fillId="34" borderId="28" xfId="0" applyNumberFormat="1" applyFont="1" applyFill="1" applyBorder="1" applyAlignment="1" applyProtection="1">
      <alignment horizontal="right"/>
      <protection hidden="1"/>
    </xf>
    <xf numFmtId="3" fontId="0" fillId="33" borderId="32" xfId="0" applyNumberFormat="1" applyFill="1" applyBorder="1" applyAlignment="1" applyProtection="1">
      <alignment horizontal="right"/>
      <protection locked="0"/>
    </xf>
    <xf numFmtId="0" fontId="0" fillId="0" borderId="39" xfId="0" applyBorder="1" applyAlignment="1" applyProtection="1">
      <alignment/>
      <protection hidden="1"/>
    </xf>
    <xf numFmtId="0" fontId="0" fillId="0" borderId="15" xfId="0" applyBorder="1" applyAlignment="1" applyProtection="1">
      <alignment/>
      <protection hidden="1"/>
    </xf>
    <xf numFmtId="0" fontId="0" fillId="0" borderId="40" xfId="0" applyBorder="1" applyAlignment="1" applyProtection="1">
      <alignment/>
      <protection hidden="1"/>
    </xf>
    <xf numFmtId="0" fontId="23" fillId="0" borderId="0" xfId="0" applyFont="1" applyBorder="1" applyAlignment="1" applyProtection="1">
      <alignment/>
      <protection hidden="1"/>
    </xf>
    <xf numFmtId="14" fontId="9" fillId="0" borderId="0" xfId="0" applyNumberFormat="1" applyFont="1" applyFill="1" applyAlignment="1" applyProtection="1">
      <alignment/>
      <protection hidden="1"/>
    </xf>
    <xf numFmtId="0" fontId="21" fillId="33" borderId="0" xfId="0" applyFont="1" applyFill="1" applyAlignment="1" applyProtection="1">
      <alignment horizontal="right"/>
      <protection locked="0"/>
    </xf>
    <xf numFmtId="0" fontId="20" fillId="0" borderId="0" xfId="0" applyFont="1" applyAlignment="1" applyProtection="1">
      <alignment horizontal="center"/>
      <protection hidden="1"/>
    </xf>
    <xf numFmtId="0" fontId="21" fillId="0" borderId="0" xfId="0" applyFont="1" applyBorder="1" applyAlignment="1" applyProtection="1">
      <alignment horizontal="left"/>
      <protection hidden="1"/>
    </xf>
    <xf numFmtId="0" fontId="23" fillId="0" borderId="0" xfId="0" applyFont="1" applyAlignment="1" applyProtection="1">
      <alignment/>
      <protection hidden="1"/>
    </xf>
    <xf numFmtId="4" fontId="5" fillId="34" borderId="41" xfId="0" applyNumberFormat="1" applyFont="1" applyFill="1" applyBorder="1" applyAlignment="1" applyProtection="1">
      <alignment/>
      <protection hidden="1"/>
    </xf>
    <xf numFmtId="0" fontId="0" fillId="33" borderId="23" xfId="0" applyFill="1" applyBorder="1" applyAlignment="1" applyProtection="1">
      <alignment/>
      <protection locked="0"/>
    </xf>
    <xf numFmtId="0" fontId="19" fillId="0" borderId="0" xfId="0" applyFont="1" applyAlignment="1" applyProtection="1">
      <alignment horizontal="center" vertical="center"/>
      <protection hidden="1"/>
    </xf>
    <xf numFmtId="0" fontId="5" fillId="34" borderId="17" xfId="0" applyFont="1" applyFill="1" applyBorder="1" applyAlignment="1" applyProtection="1">
      <alignment horizontal="centerContinuous"/>
      <protection hidden="1"/>
    </xf>
    <xf numFmtId="0" fontId="5" fillId="0" borderId="13" xfId="0" applyFont="1" applyBorder="1" applyAlignment="1" applyProtection="1">
      <alignment/>
      <protection hidden="1"/>
    </xf>
    <xf numFmtId="0" fontId="15" fillId="0" borderId="0" xfId="0" applyFont="1" applyFill="1" applyAlignment="1" applyProtection="1">
      <alignment horizontal="right"/>
      <protection hidden="1"/>
    </xf>
    <xf numFmtId="0" fontId="0" fillId="33" borderId="33" xfId="0" applyFill="1" applyBorder="1" applyAlignment="1" applyProtection="1">
      <alignment/>
      <protection locked="0"/>
    </xf>
    <xf numFmtId="3" fontId="0" fillId="33" borderId="15" xfId="0" applyNumberFormat="1" applyFont="1" applyFill="1" applyBorder="1" applyAlignment="1" applyProtection="1">
      <alignment/>
      <protection locked="0"/>
    </xf>
    <xf numFmtId="3" fontId="0" fillId="33" borderId="42" xfId="0" applyNumberFormat="1" applyFont="1" applyFill="1" applyBorder="1" applyAlignment="1" applyProtection="1">
      <alignment/>
      <protection locked="0"/>
    </xf>
    <xf numFmtId="0" fontId="5" fillId="0" borderId="43" xfId="0" applyFont="1" applyBorder="1" applyAlignment="1" applyProtection="1">
      <alignment/>
      <protection hidden="1"/>
    </xf>
    <xf numFmtId="0" fontId="6" fillId="34" borderId="25" xfId="0" applyFont="1" applyFill="1" applyBorder="1" applyAlignment="1" applyProtection="1">
      <alignment/>
      <protection hidden="1"/>
    </xf>
    <xf numFmtId="3" fontId="6" fillId="34" borderId="26" xfId="0" applyNumberFormat="1" applyFont="1" applyFill="1" applyBorder="1" applyAlignment="1" applyProtection="1">
      <alignment/>
      <protection hidden="1"/>
    </xf>
    <xf numFmtId="3" fontId="6" fillId="34" borderId="27" xfId="0" applyNumberFormat="1" applyFont="1" applyFill="1" applyBorder="1" applyAlignment="1" applyProtection="1">
      <alignment/>
      <protection hidden="1"/>
    </xf>
    <xf numFmtId="0" fontId="2" fillId="0" borderId="0" xfId="0" applyFont="1" applyBorder="1" applyAlignment="1" applyProtection="1">
      <alignment horizontal="center"/>
      <protection hidden="1"/>
    </xf>
    <xf numFmtId="3" fontId="0" fillId="33" borderId="24" xfId="0" applyNumberFormat="1" applyFill="1" applyBorder="1" applyAlignment="1" applyProtection="1">
      <alignment/>
      <protection locked="0"/>
    </xf>
    <xf numFmtId="0" fontId="0" fillId="0" borderId="43" xfId="0" applyBorder="1" applyAlignment="1" applyProtection="1">
      <alignment horizontal="center" vertical="center"/>
      <protection hidden="1"/>
    </xf>
    <xf numFmtId="3" fontId="0" fillId="33" borderId="15" xfId="0" applyNumberFormat="1" applyFont="1" applyFill="1" applyBorder="1" applyAlignment="1" applyProtection="1">
      <alignment horizontal="center"/>
      <protection locked="0"/>
    </xf>
    <xf numFmtId="3" fontId="0" fillId="34" borderId="14" xfId="0" applyNumberFormat="1" applyFont="1" applyFill="1" applyBorder="1" applyAlignment="1" applyProtection="1">
      <alignment horizontal="center"/>
      <protection hidden="1"/>
    </xf>
    <xf numFmtId="3" fontId="0" fillId="34" borderId="44" xfId="0" applyNumberFormat="1" applyFill="1" applyBorder="1" applyAlignment="1" applyProtection="1">
      <alignment/>
      <protection hidden="1"/>
    </xf>
    <xf numFmtId="3" fontId="10" fillId="34" borderId="14" xfId="0" applyNumberFormat="1" applyFont="1" applyFill="1" applyBorder="1" applyAlignment="1" applyProtection="1">
      <alignment horizontal="center"/>
      <protection hidden="1"/>
    </xf>
    <xf numFmtId="0" fontId="5" fillId="0" borderId="45" xfId="0" applyFont="1" applyBorder="1" applyAlignment="1" applyProtection="1">
      <alignment horizontal="center"/>
      <protection hidden="1"/>
    </xf>
    <xf numFmtId="0" fontId="2" fillId="0" borderId="0" xfId="0" applyFont="1" applyBorder="1" applyAlignment="1" applyProtection="1">
      <alignment horizontal="right"/>
      <protection hidden="1"/>
    </xf>
    <xf numFmtId="0" fontId="5" fillId="0" borderId="25" xfId="0" applyFont="1" applyBorder="1" applyAlignment="1" applyProtection="1">
      <alignment horizontal="center"/>
      <protection hidden="1"/>
    </xf>
    <xf numFmtId="0" fontId="0" fillId="33" borderId="19" xfId="0" applyFont="1" applyFill="1" applyBorder="1" applyAlignment="1" applyProtection="1">
      <alignment/>
      <protection locked="0"/>
    </xf>
    <xf numFmtId="0" fontId="0" fillId="33" borderId="20" xfId="0" applyFont="1" applyFill="1" applyBorder="1" applyAlignment="1" applyProtection="1">
      <alignment/>
      <protection locked="0"/>
    </xf>
    <xf numFmtId="3" fontId="0" fillId="33" borderId="42" xfId="0" applyNumberFormat="1" applyFill="1" applyBorder="1" applyAlignment="1" applyProtection="1">
      <alignment/>
      <protection locked="0"/>
    </xf>
    <xf numFmtId="0" fontId="5" fillId="34" borderId="43" xfId="0" applyFont="1" applyFill="1" applyBorder="1" applyAlignment="1" applyProtection="1">
      <alignment/>
      <protection hidden="1"/>
    </xf>
    <xf numFmtId="3" fontId="5" fillId="34" borderId="29" xfId="0" applyNumberFormat="1" applyFont="1" applyFill="1" applyBorder="1" applyAlignment="1" applyProtection="1">
      <alignment/>
      <protection hidden="1"/>
    </xf>
    <xf numFmtId="3" fontId="5" fillId="34" borderId="31" xfId="0" applyNumberFormat="1" applyFont="1" applyFill="1" applyBorder="1" applyAlignment="1" applyProtection="1">
      <alignment/>
      <protection hidden="1"/>
    </xf>
    <xf numFmtId="3" fontId="5" fillId="34" borderId="29" xfId="0" applyNumberFormat="1" applyFont="1" applyFill="1" applyBorder="1" applyAlignment="1" applyProtection="1">
      <alignment/>
      <protection hidden="1"/>
    </xf>
    <xf numFmtId="3" fontId="5" fillId="34" borderId="31" xfId="0" applyNumberFormat="1" applyFont="1" applyFill="1" applyBorder="1" applyAlignment="1" applyProtection="1">
      <alignment/>
      <protection hidden="1"/>
    </xf>
    <xf numFmtId="3" fontId="0" fillId="33" borderId="46" xfId="0" applyNumberFormat="1" applyFill="1" applyBorder="1" applyAlignment="1" applyProtection="1">
      <alignment/>
      <protection locked="0"/>
    </xf>
    <xf numFmtId="3" fontId="0" fillId="33" borderId="47" xfId="0" applyNumberFormat="1" applyFill="1" applyBorder="1" applyAlignment="1" applyProtection="1">
      <alignment/>
      <protection locked="0"/>
    </xf>
    <xf numFmtId="3" fontId="5" fillId="34" borderId="44" xfId="0" applyNumberFormat="1" applyFont="1" applyFill="1" applyBorder="1" applyAlignment="1" applyProtection="1">
      <alignment/>
      <protection hidden="1"/>
    </xf>
    <xf numFmtId="3" fontId="5" fillId="34" borderId="48" xfId="0" applyNumberFormat="1" applyFont="1" applyFill="1" applyBorder="1" applyAlignment="1" applyProtection="1">
      <alignment/>
      <protection hidden="1"/>
    </xf>
    <xf numFmtId="3" fontId="5" fillId="34" borderId="49" xfId="0" applyNumberFormat="1" applyFont="1" applyFill="1" applyBorder="1" applyAlignment="1" applyProtection="1">
      <alignment/>
      <protection hidden="1"/>
    </xf>
    <xf numFmtId="3" fontId="5" fillId="34" borderId="41" xfId="0" applyNumberFormat="1" applyFont="1" applyFill="1" applyBorder="1" applyAlignment="1" applyProtection="1">
      <alignment/>
      <protection hidden="1"/>
    </xf>
    <xf numFmtId="3" fontId="5" fillId="0" borderId="14" xfId="0" applyNumberFormat="1" applyFont="1" applyBorder="1" applyAlignment="1" applyProtection="1">
      <alignment horizontal="right"/>
      <protection hidden="1"/>
    </xf>
    <xf numFmtId="0" fontId="5" fillId="34" borderId="43" xfId="0" applyFont="1" applyFill="1" applyBorder="1" applyAlignment="1" applyProtection="1">
      <alignment horizontal="center" vertical="center"/>
      <protection hidden="1"/>
    </xf>
    <xf numFmtId="0" fontId="2" fillId="34" borderId="49" xfId="0" applyFont="1" applyFill="1" applyBorder="1" applyAlignment="1" applyProtection="1">
      <alignment horizontal="center" vertical="center"/>
      <protection hidden="1"/>
    </xf>
    <xf numFmtId="0" fontId="2" fillId="34" borderId="41" xfId="0" applyFont="1" applyFill="1" applyBorder="1" applyAlignment="1" applyProtection="1">
      <alignment horizontal="center" vertical="center"/>
      <protection hidden="1"/>
    </xf>
    <xf numFmtId="0" fontId="25" fillId="0" borderId="0" xfId="0" applyFont="1" applyAlignment="1" applyProtection="1">
      <alignment/>
      <protection hidden="1"/>
    </xf>
    <xf numFmtId="0" fontId="0" fillId="33" borderId="50" xfId="0" applyFont="1" applyFill="1" applyBorder="1" applyAlignment="1" applyProtection="1">
      <alignment/>
      <protection locked="0"/>
    </xf>
    <xf numFmtId="3" fontId="0" fillId="33" borderId="51" xfId="0" applyNumberFormat="1" applyFill="1" applyBorder="1" applyAlignment="1" applyProtection="1">
      <alignment/>
      <protection locked="0"/>
    </xf>
    <xf numFmtId="3" fontId="0" fillId="33" borderId="51" xfId="0" applyNumberFormat="1" applyFont="1" applyFill="1" applyBorder="1" applyAlignment="1" applyProtection="1">
      <alignment/>
      <protection locked="0"/>
    </xf>
    <xf numFmtId="0" fontId="5" fillId="0" borderId="43" xfId="0" applyFont="1" applyFill="1" applyBorder="1" applyAlignment="1" applyProtection="1">
      <alignment horizontal="center"/>
      <protection hidden="1"/>
    </xf>
    <xf numFmtId="0" fontId="5" fillId="0" borderId="41" xfId="0" applyFont="1" applyFill="1" applyBorder="1" applyAlignment="1" applyProtection="1">
      <alignment horizontal="center" vertical="center" wrapText="1"/>
      <protection hidden="1"/>
    </xf>
    <xf numFmtId="0" fontId="5" fillId="0" borderId="19" xfId="0" applyFont="1" applyFill="1" applyBorder="1" applyAlignment="1" applyProtection="1">
      <alignment/>
      <protection hidden="1"/>
    </xf>
    <xf numFmtId="0" fontId="5" fillId="0" borderId="20" xfId="0" applyFont="1" applyFill="1" applyBorder="1" applyAlignment="1" applyProtection="1">
      <alignment/>
      <protection hidden="1"/>
    </xf>
    <xf numFmtId="3" fontId="5" fillId="0" borderId="52" xfId="0" applyNumberFormat="1" applyFont="1" applyFill="1" applyBorder="1" applyAlignment="1" applyProtection="1">
      <alignment/>
      <protection hidden="1"/>
    </xf>
    <xf numFmtId="3" fontId="5" fillId="0" borderId="12" xfId="0" applyNumberFormat="1" applyFont="1" applyFill="1" applyBorder="1" applyAlignment="1" applyProtection="1">
      <alignment/>
      <protection hidden="1"/>
    </xf>
    <xf numFmtId="0" fontId="0" fillId="33" borderId="19" xfId="0" applyFill="1" applyBorder="1" applyAlignment="1" applyProtection="1">
      <alignment/>
      <protection locked="0"/>
    </xf>
    <xf numFmtId="0" fontId="0" fillId="33" borderId="20" xfId="0" applyFill="1" applyBorder="1" applyAlignment="1" applyProtection="1">
      <alignment/>
      <protection locked="0"/>
    </xf>
    <xf numFmtId="0" fontId="5" fillId="0" borderId="45" xfId="0" applyFont="1" applyBorder="1" applyAlignment="1" applyProtection="1">
      <alignment horizontal="center" vertical="center"/>
      <protection hidden="1"/>
    </xf>
    <xf numFmtId="3" fontId="5" fillId="33" borderId="29" xfId="0" applyNumberFormat="1" applyFont="1" applyFill="1" applyBorder="1" applyAlignment="1" applyProtection="1">
      <alignment/>
      <protection locked="0"/>
    </xf>
    <xf numFmtId="3" fontId="5" fillId="33" borderId="31" xfId="0" applyNumberFormat="1" applyFont="1" applyFill="1" applyBorder="1" applyAlignment="1" applyProtection="1">
      <alignment/>
      <protection locked="0"/>
    </xf>
    <xf numFmtId="0" fontId="0" fillId="0" borderId="43" xfId="0" applyFont="1" applyFill="1" applyBorder="1" applyAlignment="1" applyProtection="1">
      <alignment/>
      <protection hidden="1"/>
    </xf>
    <xf numFmtId="3" fontId="0" fillId="33" borderId="46" xfId="0" applyNumberFormat="1" applyFont="1" applyFill="1" applyBorder="1" applyAlignment="1" applyProtection="1">
      <alignment/>
      <protection locked="0"/>
    </xf>
    <xf numFmtId="3" fontId="0" fillId="33" borderId="47" xfId="0" applyNumberFormat="1" applyFont="1" applyFill="1" applyBorder="1" applyAlignment="1" applyProtection="1">
      <alignment/>
      <protection locked="0"/>
    </xf>
    <xf numFmtId="3" fontId="0" fillId="33" borderId="29" xfId="0" applyNumberFormat="1" applyFill="1" applyBorder="1" applyAlignment="1" applyProtection="1">
      <alignment/>
      <protection locked="0"/>
    </xf>
    <xf numFmtId="3" fontId="0" fillId="33" borderId="31" xfId="0" applyNumberFormat="1" applyFill="1" applyBorder="1" applyAlignment="1" applyProtection="1">
      <alignment/>
      <protection locked="0"/>
    </xf>
    <xf numFmtId="0" fontId="0" fillId="0" borderId="25" xfId="0" applyBorder="1" applyAlignment="1" applyProtection="1">
      <alignment/>
      <protection hidden="1"/>
    </xf>
    <xf numFmtId="3" fontId="0" fillId="33" borderId="44" xfId="0" applyNumberFormat="1" applyFill="1" applyBorder="1" applyAlignment="1" applyProtection="1">
      <alignment/>
      <protection locked="0"/>
    </xf>
    <xf numFmtId="3" fontId="0" fillId="33" borderId="48" xfId="0" applyNumberFormat="1" applyFill="1" applyBorder="1" applyAlignment="1" applyProtection="1">
      <alignment/>
      <protection locked="0"/>
    </xf>
    <xf numFmtId="0" fontId="0" fillId="0" borderId="43" xfId="0" applyBorder="1" applyAlignment="1" applyProtection="1">
      <alignment/>
      <protection hidden="1"/>
    </xf>
    <xf numFmtId="0" fontId="5" fillId="34" borderId="43" xfId="0" applyFont="1" applyFill="1" applyBorder="1" applyAlignment="1" applyProtection="1">
      <alignment vertical="center"/>
      <protection hidden="1"/>
    </xf>
    <xf numFmtId="0" fontId="0" fillId="0" borderId="30" xfId="0" applyFont="1" applyFill="1" applyBorder="1" applyAlignment="1" applyProtection="1">
      <alignment/>
      <protection hidden="1"/>
    </xf>
    <xf numFmtId="0" fontId="5" fillId="34" borderId="43" xfId="0" applyFont="1" applyFill="1" applyBorder="1" applyAlignment="1" applyProtection="1">
      <alignment/>
      <protection hidden="1"/>
    </xf>
    <xf numFmtId="0" fontId="0" fillId="0" borderId="43" xfId="0" applyFont="1" applyFill="1" applyBorder="1" applyAlignment="1" applyProtection="1">
      <alignment/>
      <protection hidden="1"/>
    </xf>
    <xf numFmtId="0" fontId="0" fillId="0" borderId="10" xfId="0" applyFont="1" applyFill="1" applyBorder="1" applyAlignment="1" applyProtection="1">
      <alignment/>
      <protection hidden="1"/>
    </xf>
    <xf numFmtId="0" fontId="0" fillId="0" borderId="10" xfId="0" applyFill="1" applyBorder="1" applyAlignment="1" applyProtection="1">
      <alignment/>
      <protection hidden="1"/>
    </xf>
    <xf numFmtId="0" fontId="5" fillId="34" borderId="25" xfId="0" applyFont="1" applyFill="1" applyBorder="1" applyAlignment="1" applyProtection="1">
      <alignment/>
      <protection hidden="1"/>
    </xf>
    <xf numFmtId="3" fontId="0" fillId="0" borderId="29" xfId="0" applyNumberFormat="1" applyFill="1" applyBorder="1" applyAlignment="1" applyProtection="1">
      <alignment/>
      <protection hidden="1"/>
    </xf>
    <xf numFmtId="3" fontId="0" fillId="0" borderId="31" xfId="0" applyNumberFormat="1" applyFill="1" applyBorder="1" applyAlignment="1" applyProtection="1">
      <alignment/>
      <protection hidden="1"/>
    </xf>
    <xf numFmtId="3" fontId="0" fillId="0" borderId="14" xfId="0" applyNumberFormat="1" applyFill="1" applyBorder="1" applyAlignment="1" applyProtection="1">
      <alignment/>
      <protection hidden="1"/>
    </xf>
    <xf numFmtId="3" fontId="0" fillId="0" borderId="29" xfId="0" applyNumberFormat="1" applyFont="1" applyFill="1" applyBorder="1" applyAlignment="1" applyProtection="1">
      <alignment/>
      <protection hidden="1"/>
    </xf>
    <xf numFmtId="3" fontId="0" fillId="0" borderId="31" xfId="0" applyNumberFormat="1" applyFont="1" applyFill="1" applyBorder="1" applyAlignment="1" applyProtection="1">
      <alignment/>
      <protection hidden="1"/>
    </xf>
    <xf numFmtId="0" fontId="5" fillId="0" borderId="10" xfId="0" applyFont="1" applyBorder="1" applyAlignment="1" applyProtection="1">
      <alignment/>
      <protection hidden="1"/>
    </xf>
    <xf numFmtId="0" fontId="0" fillId="0" borderId="43" xfId="0" applyFill="1" applyBorder="1" applyAlignment="1" applyProtection="1">
      <alignment/>
      <protection hidden="1"/>
    </xf>
    <xf numFmtId="0" fontId="25" fillId="0" borderId="0" xfId="0" applyFont="1" applyBorder="1" applyAlignment="1" applyProtection="1">
      <alignment/>
      <protection hidden="1"/>
    </xf>
    <xf numFmtId="0" fontId="2" fillId="33" borderId="53" xfId="0" applyFont="1" applyFill="1" applyBorder="1" applyAlignment="1" applyProtection="1">
      <alignment horizontal="center" vertical="center"/>
      <protection locked="0"/>
    </xf>
    <xf numFmtId="0" fontId="2" fillId="33" borderId="54" xfId="0" applyFont="1" applyFill="1" applyBorder="1" applyAlignment="1" applyProtection="1">
      <alignment horizontal="center" vertical="center"/>
      <protection locked="0"/>
    </xf>
    <xf numFmtId="0" fontId="0" fillId="33" borderId="19" xfId="0" applyFont="1" applyFill="1" applyBorder="1" applyAlignment="1" applyProtection="1">
      <alignment/>
      <protection locked="0"/>
    </xf>
    <xf numFmtId="3" fontId="0" fillId="0" borderId="24" xfId="0" applyNumberFormat="1" applyFill="1" applyBorder="1" applyAlignment="1" applyProtection="1">
      <alignment/>
      <protection hidden="1"/>
    </xf>
    <xf numFmtId="0" fontId="6" fillId="34" borderId="43" xfId="0" applyFont="1" applyFill="1" applyBorder="1" applyAlignment="1" applyProtection="1">
      <alignment/>
      <protection hidden="1"/>
    </xf>
    <xf numFmtId="3" fontId="6" fillId="34" borderId="49" xfId="0" applyNumberFormat="1" applyFont="1" applyFill="1" applyBorder="1" applyAlignment="1" applyProtection="1">
      <alignment horizontal="right"/>
      <protection hidden="1"/>
    </xf>
    <xf numFmtId="3" fontId="6" fillId="34" borderId="41" xfId="0" applyNumberFormat="1" applyFont="1" applyFill="1" applyBorder="1" applyAlignment="1" applyProtection="1">
      <alignment horizontal="right"/>
      <protection hidden="1"/>
    </xf>
    <xf numFmtId="3" fontId="5" fillId="0" borderId="14" xfId="0" applyNumberFormat="1" applyFont="1" applyFill="1" applyBorder="1" applyAlignment="1" applyProtection="1">
      <alignment/>
      <protection hidden="1"/>
    </xf>
    <xf numFmtId="3" fontId="5" fillId="0" borderId="24" xfId="0" applyNumberFormat="1" applyFont="1" applyFill="1" applyBorder="1" applyAlignment="1" applyProtection="1">
      <alignment/>
      <protection hidden="1"/>
    </xf>
    <xf numFmtId="0" fontId="0" fillId="0" borderId="10" xfId="0" applyBorder="1" applyAlignment="1" applyProtection="1">
      <alignment wrapText="1"/>
      <protection hidden="1"/>
    </xf>
    <xf numFmtId="0" fontId="0" fillId="0" borderId="0" xfId="0" applyAlignment="1" applyProtection="1">
      <alignment wrapText="1"/>
      <protection hidden="1"/>
    </xf>
    <xf numFmtId="0" fontId="6" fillId="34" borderId="49" xfId="0" applyFont="1" applyFill="1" applyBorder="1" applyAlignment="1" applyProtection="1">
      <alignment/>
      <protection hidden="1"/>
    </xf>
    <xf numFmtId="3" fontId="6" fillId="34" borderId="49" xfId="0" applyNumberFormat="1" applyFont="1" applyFill="1" applyBorder="1" applyAlignment="1" applyProtection="1">
      <alignment/>
      <protection hidden="1"/>
    </xf>
    <xf numFmtId="3" fontId="6" fillId="34" borderId="41" xfId="0" applyNumberFormat="1" applyFont="1" applyFill="1" applyBorder="1" applyAlignment="1" applyProtection="1">
      <alignment/>
      <protection hidden="1"/>
    </xf>
    <xf numFmtId="0" fontId="6" fillId="0" borderId="0" xfId="0" applyFont="1" applyAlignment="1" applyProtection="1">
      <alignment/>
      <protection hidden="1"/>
    </xf>
    <xf numFmtId="0" fontId="6" fillId="0" borderId="0" xfId="0" applyFont="1" applyFill="1" applyBorder="1" applyAlignment="1" applyProtection="1">
      <alignment/>
      <protection hidden="1"/>
    </xf>
    <xf numFmtId="3" fontId="0" fillId="33" borderId="11" xfId="0" applyNumberFormat="1" applyFill="1" applyBorder="1" applyAlignment="1" applyProtection="1">
      <alignment wrapText="1"/>
      <protection locked="0"/>
    </xf>
    <xf numFmtId="3" fontId="5" fillId="33" borderId="11" xfId="0" applyNumberFormat="1" applyFont="1" applyFill="1" applyBorder="1" applyAlignment="1" applyProtection="1">
      <alignment/>
      <protection locked="0"/>
    </xf>
    <xf numFmtId="3" fontId="5" fillId="33" borderId="15" xfId="0" applyNumberFormat="1" applyFont="1" applyFill="1" applyBorder="1" applyAlignment="1" applyProtection="1">
      <alignment/>
      <protection locked="0"/>
    </xf>
    <xf numFmtId="3" fontId="5" fillId="33" borderId="42" xfId="0" applyNumberFormat="1" applyFont="1" applyFill="1" applyBorder="1" applyAlignment="1" applyProtection="1">
      <alignment/>
      <protection locked="0"/>
    </xf>
    <xf numFmtId="3" fontId="5" fillId="33" borderId="12" xfId="0" applyNumberFormat="1" applyFont="1" applyFill="1" applyBorder="1" applyAlignment="1" applyProtection="1">
      <alignment/>
      <protection locked="0"/>
    </xf>
    <xf numFmtId="0" fontId="24" fillId="34" borderId="43" xfId="0" applyFont="1" applyFill="1" applyBorder="1" applyAlignment="1" applyProtection="1">
      <alignment/>
      <protection hidden="1"/>
    </xf>
    <xf numFmtId="0" fontId="0" fillId="34" borderId="49" xfId="0" applyFill="1" applyBorder="1" applyAlignment="1" applyProtection="1">
      <alignment/>
      <protection hidden="1"/>
    </xf>
    <xf numFmtId="0" fontId="0" fillId="0" borderId="17" xfId="0" applyBorder="1" applyAlignment="1" applyProtection="1">
      <alignment/>
      <protection hidden="1"/>
    </xf>
    <xf numFmtId="3" fontId="5" fillId="0" borderId="11" xfId="0" applyNumberFormat="1" applyFont="1" applyFill="1" applyBorder="1" applyAlignment="1" applyProtection="1">
      <alignment/>
      <protection hidden="1"/>
    </xf>
    <xf numFmtId="0" fontId="5" fillId="34" borderId="49" xfId="0" applyFont="1" applyFill="1" applyBorder="1" applyAlignment="1" applyProtection="1">
      <alignment/>
      <protection hidden="1"/>
    </xf>
    <xf numFmtId="0" fontId="5" fillId="34" borderId="49" xfId="0" applyFont="1" applyFill="1" applyBorder="1" applyAlignment="1" applyProtection="1">
      <alignment horizontal="right" vertical="center"/>
      <protection hidden="1"/>
    </xf>
    <xf numFmtId="0" fontId="0" fillId="0" borderId="26" xfId="0" applyBorder="1" applyAlignment="1" applyProtection="1">
      <alignment/>
      <protection hidden="1"/>
    </xf>
    <xf numFmtId="0" fontId="5" fillId="34" borderId="49" xfId="0" applyFont="1" applyFill="1" applyBorder="1" applyAlignment="1" applyProtection="1">
      <alignment/>
      <protection hidden="1"/>
    </xf>
    <xf numFmtId="0" fontId="0" fillId="0" borderId="45" xfId="0" applyFill="1" applyBorder="1" applyAlignment="1" applyProtection="1">
      <alignment/>
      <protection hidden="1"/>
    </xf>
    <xf numFmtId="0" fontId="0" fillId="0" borderId="55" xfId="0" applyBorder="1" applyAlignment="1" applyProtection="1">
      <alignment/>
      <protection hidden="1"/>
    </xf>
    <xf numFmtId="9" fontId="5" fillId="0" borderId="17" xfId="0" applyNumberFormat="1" applyFont="1" applyBorder="1" applyAlignment="1" applyProtection="1">
      <alignment/>
      <protection hidden="1"/>
    </xf>
    <xf numFmtId="9" fontId="5" fillId="0" borderId="55" xfId="0" applyNumberFormat="1" applyFont="1" applyBorder="1" applyAlignment="1" applyProtection="1">
      <alignment/>
      <protection hidden="1"/>
    </xf>
    <xf numFmtId="0" fontId="5" fillId="0" borderId="10" xfId="0" applyFont="1" applyFill="1" applyBorder="1" applyAlignment="1" applyProtection="1">
      <alignment horizontal="left"/>
      <protection hidden="1"/>
    </xf>
    <xf numFmtId="9" fontId="5" fillId="0" borderId="0" xfId="0" applyNumberFormat="1" applyFont="1" applyBorder="1" applyAlignment="1" applyProtection="1">
      <alignment/>
      <protection hidden="1"/>
    </xf>
    <xf numFmtId="9" fontId="5" fillId="0" borderId="13" xfId="0" applyNumberFormat="1" applyFont="1" applyBorder="1" applyAlignment="1" applyProtection="1">
      <alignment/>
      <protection hidden="1"/>
    </xf>
    <xf numFmtId="0" fontId="0" fillId="0" borderId="25" xfId="0" applyFill="1" applyBorder="1" applyAlignment="1" applyProtection="1">
      <alignment/>
      <protection hidden="1"/>
    </xf>
    <xf numFmtId="0" fontId="0" fillId="0" borderId="27" xfId="0" applyBorder="1" applyAlignment="1" applyProtection="1">
      <alignment/>
      <protection hidden="1"/>
    </xf>
    <xf numFmtId="9" fontId="5" fillId="0" borderId="26" xfId="0" applyNumberFormat="1" applyFont="1" applyBorder="1" applyAlignment="1" applyProtection="1">
      <alignment/>
      <protection hidden="1"/>
    </xf>
    <xf numFmtId="9" fontId="5" fillId="0" borderId="27" xfId="0" applyNumberFormat="1" applyFont="1" applyBorder="1" applyAlignment="1" applyProtection="1">
      <alignment/>
      <protection hidden="1"/>
    </xf>
    <xf numFmtId="0" fontId="0" fillId="0" borderId="17" xfId="0" applyBorder="1" applyAlignment="1" applyProtection="1">
      <alignment/>
      <protection hidden="1"/>
    </xf>
    <xf numFmtId="3" fontId="0" fillId="33" borderId="56" xfId="0" applyNumberFormat="1" applyFont="1" applyFill="1" applyBorder="1" applyAlignment="1" applyProtection="1">
      <alignment/>
      <protection locked="0"/>
    </xf>
    <xf numFmtId="3" fontId="0" fillId="33" borderId="57" xfId="0" applyNumberFormat="1" applyFont="1" applyFill="1" applyBorder="1" applyAlignment="1" applyProtection="1">
      <alignment/>
      <protection locked="0"/>
    </xf>
    <xf numFmtId="3" fontId="0" fillId="0" borderId="11" xfId="0" applyNumberFormat="1" applyBorder="1" applyAlignment="1" applyProtection="1">
      <alignment/>
      <protection hidden="1"/>
    </xf>
    <xf numFmtId="3" fontId="0" fillId="0" borderId="12" xfId="0" applyNumberFormat="1" applyBorder="1" applyAlignment="1" applyProtection="1">
      <alignment/>
      <protection hidden="1"/>
    </xf>
    <xf numFmtId="3" fontId="0" fillId="0" borderId="56" xfId="0" applyNumberFormat="1" applyBorder="1" applyAlignment="1" applyProtection="1">
      <alignment/>
      <protection hidden="1"/>
    </xf>
    <xf numFmtId="3" fontId="0" fillId="0" borderId="57" xfId="0" applyNumberFormat="1" applyBorder="1" applyAlignment="1" applyProtection="1">
      <alignment/>
      <protection hidden="1"/>
    </xf>
    <xf numFmtId="0" fontId="5" fillId="0" borderId="11" xfId="0" applyFont="1" applyBorder="1" applyAlignment="1" applyProtection="1">
      <alignment/>
      <protection hidden="1"/>
    </xf>
    <xf numFmtId="0" fontId="5" fillId="0" borderId="11" xfId="0" applyFont="1" applyFill="1" applyBorder="1" applyAlignment="1" applyProtection="1">
      <alignment/>
      <protection hidden="1"/>
    </xf>
    <xf numFmtId="3" fontId="5" fillId="0" borderId="11" xfId="0" applyNumberFormat="1" applyFont="1" applyBorder="1" applyAlignment="1" applyProtection="1">
      <alignment/>
      <protection hidden="1"/>
    </xf>
    <xf numFmtId="1" fontId="0" fillId="0" borderId="15" xfId="0" applyNumberFormat="1" applyBorder="1" applyAlignment="1" applyProtection="1">
      <alignment horizontal="right"/>
      <protection hidden="1"/>
    </xf>
    <xf numFmtId="0" fontId="0" fillId="33" borderId="15" xfId="0" applyFill="1" applyBorder="1" applyAlignment="1" applyProtection="1">
      <alignment/>
      <protection locked="0"/>
    </xf>
    <xf numFmtId="1" fontId="0" fillId="0" borderId="15" xfId="0" applyNumberFormat="1" applyBorder="1" applyAlignment="1" applyProtection="1">
      <alignment/>
      <protection hidden="1"/>
    </xf>
    <xf numFmtId="3" fontId="0" fillId="0" borderId="15" xfId="0" applyNumberFormat="1" applyBorder="1" applyAlignment="1" applyProtection="1">
      <alignment/>
      <protection hidden="1"/>
    </xf>
    <xf numFmtId="0" fontId="6" fillId="34" borderId="49" xfId="0" applyFont="1" applyFill="1" applyBorder="1" applyAlignment="1" applyProtection="1">
      <alignment vertical="center"/>
      <protection hidden="1"/>
    </xf>
    <xf numFmtId="3" fontId="6" fillId="34" borderId="49" xfId="0" applyNumberFormat="1" applyFont="1" applyFill="1" applyBorder="1" applyAlignment="1" applyProtection="1">
      <alignment vertical="center"/>
      <protection hidden="1"/>
    </xf>
    <xf numFmtId="3" fontId="6" fillId="34" borderId="41" xfId="0" applyNumberFormat="1" applyFont="1" applyFill="1" applyBorder="1" applyAlignment="1" applyProtection="1">
      <alignment vertical="center"/>
      <protection hidden="1"/>
    </xf>
    <xf numFmtId="0" fontId="5" fillId="0" borderId="33" xfId="0" applyFont="1" applyBorder="1" applyAlignment="1" applyProtection="1">
      <alignment/>
      <protection hidden="1"/>
    </xf>
    <xf numFmtId="1" fontId="0" fillId="0" borderId="34" xfId="0" applyNumberFormat="1" applyBorder="1" applyAlignment="1" applyProtection="1">
      <alignment horizontal="right"/>
      <protection hidden="1"/>
    </xf>
    <xf numFmtId="3" fontId="5" fillId="0" borderId="12" xfId="0" applyNumberFormat="1" applyFont="1" applyBorder="1" applyAlignment="1" applyProtection="1">
      <alignment/>
      <protection hidden="1"/>
    </xf>
    <xf numFmtId="3" fontId="0" fillId="0" borderId="42" xfId="0" applyNumberFormat="1" applyBorder="1" applyAlignment="1" applyProtection="1">
      <alignment/>
      <protection hidden="1"/>
    </xf>
    <xf numFmtId="0" fontId="5" fillId="0" borderId="22" xfId="0" applyFont="1" applyBorder="1" applyAlignment="1" applyProtection="1">
      <alignment/>
      <protection hidden="1"/>
    </xf>
    <xf numFmtId="0" fontId="0" fillId="0" borderId="58" xfId="0" applyBorder="1" applyAlignment="1" applyProtection="1">
      <alignment/>
      <protection hidden="1"/>
    </xf>
    <xf numFmtId="0" fontId="5" fillId="34" borderId="45" xfId="0" applyFont="1" applyFill="1" applyBorder="1" applyAlignment="1" applyProtection="1">
      <alignment vertical="center"/>
      <protection hidden="1"/>
    </xf>
    <xf numFmtId="0" fontId="0" fillId="35" borderId="10" xfId="0" applyFont="1" applyFill="1" applyBorder="1" applyAlignment="1" applyProtection="1">
      <alignment/>
      <protection hidden="1"/>
    </xf>
    <xf numFmtId="3" fontId="0" fillId="35" borderId="0" xfId="0" applyNumberFormat="1" applyFont="1" applyFill="1" applyBorder="1" applyAlignment="1" applyProtection="1">
      <alignment/>
      <protection hidden="1"/>
    </xf>
    <xf numFmtId="3" fontId="0" fillId="35" borderId="13" xfId="0" applyNumberFormat="1" applyFont="1" applyFill="1" applyBorder="1" applyAlignment="1" applyProtection="1">
      <alignment/>
      <protection hidden="1"/>
    </xf>
    <xf numFmtId="0" fontId="0" fillId="36" borderId="45" xfId="0" applyFont="1" applyFill="1" applyBorder="1" applyAlignment="1" applyProtection="1">
      <alignment/>
      <protection hidden="1"/>
    </xf>
    <xf numFmtId="3" fontId="0" fillId="36" borderId="17" xfId="0" applyNumberFormat="1" applyFont="1" applyFill="1" applyBorder="1" applyAlignment="1" applyProtection="1">
      <alignment/>
      <protection hidden="1"/>
    </xf>
    <xf numFmtId="3" fontId="0" fillId="36" borderId="55" xfId="0" applyNumberFormat="1" applyFont="1" applyFill="1" applyBorder="1" applyAlignment="1" applyProtection="1">
      <alignment/>
      <protection hidden="1"/>
    </xf>
    <xf numFmtId="0" fontId="0" fillId="37" borderId="10" xfId="0" applyFont="1" applyFill="1" applyBorder="1" applyAlignment="1" applyProtection="1">
      <alignment/>
      <protection hidden="1"/>
    </xf>
    <xf numFmtId="3" fontId="0" fillId="37" borderId="0" xfId="0" applyNumberFormat="1" applyFont="1" applyFill="1" applyBorder="1" applyAlignment="1" applyProtection="1">
      <alignment/>
      <protection hidden="1"/>
    </xf>
    <xf numFmtId="3" fontId="0" fillId="37" borderId="13" xfId="0" applyNumberFormat="1" applyFont="1" applyFill="1" applyBorder="1" applyAlignment="1" applyProtection="1">
      <alignment/>
      <protection hidden="1"/>
    </xf>
    <xf numFmtId="0" fontId="0" fillId="38" borderId="25" xfId="0" applyFont="1" applyFill="1" applyBorder="1" applyAlignment="1" applyProtection="1">
      <alignment/>
      <protection hidden="1"/>
    </xf>
    <xf numFmtId="3" fontId="0" fillId="38" borderId="26" xfId="0" applyNumberFormat="1" applyFont="1" applyFill="1" applyBorder="1" applyAlignment="1" applyProtection="1">
      <alignment horizontal="right"/>
      <protection hidden="1"/>
    </xf>
    <xf numFmtId="3" fontId="0" fillId="38" borderId="27" xfId="0" applyNumberFormat="1" applyFont="1" applyFill="1" applyBorder="1" applyAlignment="1" applyProtection="1">
      <alignment horizontal="right"/>
      <protection hidden="1"/>
    </xf>
    <xf numFmtId="0" fontId="21" fillId="33" borderId="0" xfId="0" applyFont="1" applyFill="1" applyAlignment="1" applyProtection="1">
      <alignment horizontal="right"/>
      <protection locked="0"/>
    </xf>
    <xf numFmtId="1" fontId="0" fillId="33" borderId="19" xfId="0" applyNumberFormat="1" applyFill="1" applyBorder="1" applyAlignment="1" applyProtection="1">
      <alignment/>
      <protection locked="0"/>
    </xf>
    <xf numFmtId="1" fontId="0" fillId="33" borderId="12" xfId="0" applyNumberFormat="1" applyFill="1" applyBorder="1" applyAlignment="1" applyProtection="1">
      <alignment/>
      <protection locked="0"/>
    </xf>
    <xf numFmtId="1" fontId="0" fillId="33" borderId="33" xfId="0" applyNumberFormat="1" applyFill="1" applyBorder="1" applyAlignment="1" applyProtection="1">
      <alignment/>
      <protection locked="0"/>
    </xf>
    <xf numFmtId="0" fontId="0" fillId="33" borderId="36" xfId="0" applyFill="1" applyBorder="1" applyAlignment="1" applyProtection="1">
      <alignment/>
      <protection locked="0"/>
    </xf>
    <xf numFmtId="0" fontId="18" fillId="0" borderId="10" xfId="0" applyFont="1" applyBorder="1" applyAlignment="1" applyProtection="1">
      <alignment/>
      <protection hidden="1"/>
    </xf>
    <xf numFmtId="0" fontId="18" fillId="0" borderId="0" xfId="0" applyFont="1" applyBorder="1" applyAlignment="1" applyProtection="1">
      <alignment/>
      <protection hidden="1"/>
    </xf>
    <xf numFmtId="0" fontId="18" fillId="0" borderId="13" xfId="0" applyFont="1" applyBorder="1" applyAlignment="1" applyProtection="1">
      <alignment/>
      <protection hidden="1"/>
    </xf>
    <xf numFmtId="0" fontId="28" fillId="0" borderId="10" xfId="0" applyFont="1" applyBorder="1" applyAlignment="1" applyProtection="1">
      <alignment horizontal="right"/>
      <protection hidden="1"/>
    </xf>
    <xf numFmtId="0" fontId="28" fillId="0" borderId="0" xfId="0" applyFont="1" applyBorder="1" applyAlignment="1" applyProtection="1">
      <alignment horizontal="right"/>
      <protection hidden="1"/>
    </xf>
    <xf numFmtId="0" fontId="28" fillId="0" borderId="13" xfId="0" applyFont="1" applyBorder="1" applyAlignment="1" applyProtection="1">
      <alignment horizontal="right"/>
      <protection hidden="1"/>
    </xf>
    <xf numFmtId="0" fontId="0" fillId="33" borderId="12" xfId="0" applyFill="1" applyBorder="1" applyAlignment="1" applyProtection="1">
      <alignment/>
      <protection locked="0"/>
    </xf>
    <xf numFmtId="0" fontId="28" fillId="0" borderId="25" xfId="0" applyFont="1" applyBorder="1" applyAlignment="1" applyProtection="1">
      <alignment horizontal="right"/>
      <protection hidden="1"/>
    </xf>
    <xf numFmtId="0" fontId="28" fillId="0" borderId="26" xfId="0" applyFont="1" applyBorder="1" applyAlignment="1" applyProtection="1">
      <alignment horizontal="right"/>
      <protection hidden="1"/>
    </xf>
    <xf numFmtId="0" fontId="28" fillId="0" borderId="27" xfId="0" applyFont="1" applyBorder="1" applyAlignment="1" applyProtection="1">
      <alignment horizontal="right"/>
      <protection hidden="1"/>
    </xf>
    <xf numFmtId="0" fontId="19" fillId="0" borderId="0" xfId="0" applyFont="1" applyFill="1" applyAlignment="1" applyProtection="1">
      <alignment vertical="center"/>
      <protection hidden="1"/>
    </xf>
    <xf numFmtId="14" fontId="0" fillId="33" borderId="0" xfId="0" applyNumberFormat="1" applyFill="1" applyBorder="1" applyAlignment="1" applyProtection="1">
      <alignment/>
      <protection hidden="1"/>
    </xf>
    <xf numFmtId="0" fontId="29" fillId="0" borderId="0" xfId="0" applyFont="1" applyAlignment="1" applyProtection="1">
      <alignment/>
      <protection hidden="1"/>
    </xf>
    <xf numFmtId="0" fontId="30" fillId="0" borderId="0" xfId="0" applyFont="1" applyAlignment="1" applyProtection="1">
      <alignment/>
      <protection hidden="1"/>
    </xf>
    <xf numFmtId="0" fontId="31" fillId="0" borderId="0" xfId="0" applyFont="1" applyAlignment="1" applyProtection="1">
      <alignment/>
      <protection hidden="1"/>
    </xf>
    <xf numFmtId="0" fontId="32" fillId="0" borderId="0" xfId="0" applyFont="1" applyAlignment="1" applyProtection="1">
      <alignment/>
      <protection hidden="1"/>
    </xf>
    <xf numFmtId="0" fontId="5" fillId="0" borderId="39" xfId="0" applyFont="1" applyBorder="1" applyAlignment="1" applyProtection="1">
      <alignment horizontal="center"/>
      <protection hidden="1"/>
    </xf>
    <xf numFmtId="0" fontId="5" fillId="0" borderId="59" xfId="0" applyFont="1" applyBorder="1" applyAlignment="1" applyProtection="1">
      <alignment horizontal="center"/>
      <protection hidden="1"/>
    </xf>
    <xf numFmtId="14" fontId="5" fillId="0" borderId="10" xfId="0" applyNumberFormat="1" applyFont="1" applyBorder="1" applyAlignment="1" applyProtection="1">
      <alignment horizontal="center"/>
      <protection hidden="1"/>
    </xf>
    <xf numFmtId="14" fontId="5" fillId="0" borderId="0" xfId="0" applyNumberFormat="1" applyFont="1" applyBorder="1" applyAlignment="1" applyProtection="1">
      <alignment horizontal="center"/>
      <protection hidden="1"/>
    </xf>
    <xf numFmtId="14" fontId="5" fillId="0" borderId="13" xfId="0" applyNumberFormat="1" applyFont="1" applyBorder="1" applyAlignment="1" applyProtection="1">
      <alignment horizontal="center"/>
      <protection hidden="1"/>
    </xf>
    <xf numFmtId="0" fontId="5" fillId="34" borderId="10" xfId="0" applyFont="1" applyFill="1" applyBorder="1" applyAlignment="1" applyProtection="1">
      <alignment/>
      <protection hidden="1"/>
    </xf>
    <xf numFmtId="0" fontId="5" fillId="34" borderId="13" xfId="0" applyFont="1" applyFill="1" applyBorder="1" applyAlignment="1" applyProtection="1">
      <alignment/>
      <protection hidden="1"/>
    </xf>
    <xf numFmtId="0" fontId="5" fillId="34" borderId="33" xfId="0" applyFont="1" applyFill="1" applyBorder="1" applyAlignment="1" applyProtection="1">
      <alignment horizontal="center" vertical="center"/>
      <protection hidden="1"/>
    </xf>
    <xf numFmtId="0" fontId="5" fillId="34" borderId="12" xfId="0" applyFont="1" applyFill="1" applyBorder="1" applyAlignment="1" applyProtection="1">
      <alignment horizontal="center" vertical="center"/>
      <protection hidden="1"/>
    </xf>
    <xf numFmtId="0" fontId="5" fillId="34" borderId="36" xfId="0" applyFont="1" applyFill="1" applyBorder="1" applyAlignment="1" applyProtection="1">
      <alignment horizontal="center" vertical="center"/>
      <protection hidden="1"/>
    </xf>
    <xf numFmtId="0" fontId="5" fillId="34" borderId="0" xfId="0" applyFont="1" applyFill="1" applyBorder="1" applyAlignment="1" applyProtection="1">
      <alignment horizontal="center" vertical="center"/>
      <protection hidden="1"/>
    </xf>
    <xf numFmtId="0" fontId="5" fillId="34" borderId="10" xfId="0" applyFont="1" applyFill="1" applyBorder="1" applyAlignment="1" applyProtection="1">
      <alignment horizontal="center" vertical="center"/>
      <protection hidden="1"/>
    </xf>
    <xf numFmtId="0" fontId="5" fillId="34" borderId="13" xfId="0" applyFont="1" applyFill="1" applyBorder="1" applyAlignment="1" applyProtection="1">
      <alignment horizontal="center" vertical="center"/>
      <protection hidden="1"/>
    </xf>
    <xf numFmtId="0" fontId="5" fillId="0" borderId="55"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2" fillId="0" borderId="60" xfId="0" applyFont="1" applyFill="1" applyBorder="1" applyAlignment="1" applyProtection="1">
      <alignment/>
      <protection hidden="1"/>
    </xf>
    <xf numFmtId="0" fontId="2" fillId="33" borderId="59" xfId="0" applyFont="1" applyFill="1" applyBorder="1" applyAlignment="1" applyProtection="1">
      <alignment/>
      <protection locked="0"/>
    </xf>
    <xf numFmtId="1" fontId="2" fillId="33" borderId="19" xfId="0" applyNumberFormat="1" applyFont="1" applyFill="1" applyBorder="1" applyAlignment="1" applyProtection="1">
      <alignment/>
      <protection locked="0"/>
    </xf>
    <xf numFmtId="1" fontId="2" fillId="33" borderId="12" xfId="0" applyNumberFormat="1" applyFont="1" applyFill="1" applyBorder="1" applyAlignment="1" applyProtection="1">
      <alignment/>
      <protection locked="0"/>
    </xf>
    <xf numFmtId="1" fontId="2" fillId="0" borderId="33" xfId="0" applyNumberFormat="1" applyFont="1" applyFill="1" applyBorder="1" applyAlignment="1" applyProtection="1">
      <alignment/>
      <protection hidden="1"/>
    </xf>
    <xf numFmtId="0" fontId="3" fillId="33" borderId="59" xfId="0" applyFont="1" applyFill="1" applyBorder="1" applyAlignment="1" applyProtection="1">
      <alignment/>
      <protection locked="0"/>
    </xf>
    <xf numFmtId="0" fontId="2" fillId="0" borderId="61" xfId="0" applyFont="1" applyFill="1" applyBorder="1" applyAlignment="1" applyProtection="1">
      <alignment horizontal="left"/>
      <protection hidden="1"/>
    </xf>
    <xf numFmtId="0" fontId="3" fillId="33" borderId="62" xfId="0" applyFont="1" applyFill="1" applyBorder="1" applyAlignment="1" applyProtection="1">
      <alignment horizontal="left"/>
      <protection locked="0"/>
    </xf>
    <xf numFmtId="0" fontId="2" fillId="33" borderId="19" xfId="0" applyFont="1" applyFill="1" applyBorder="1" applyAlignment="1" applyProtection="1">
      <alignment/>
      <protection locked="0"/>
    </xf>
    <xf numFmtId="0" fontId="2" fillId="33" borderId="12" xfId="0" applyFont="1" applyFill="1" applyBorder="1" applyAlignment="1" applyProtection="1">
      <alignment/>
      <protection locked="0"/>
    </xf>
    <xf numFmtId="0" fontId="12" fillId="0" borderId="10" xfId="0" applyFont="1" applyBorder="1" applyAlignment="1" applyProtection="1">
      <alignment/>
      <protection hidden="1"/>
    </xf>
    <xf numFmtId="0" fontId="13" fillId="0" borderId="10" xfId="0" applyFont="1" applyBorder="1" applyAlignment="1" applyProtection="1">
      <alignment/>
      <protection hidden="1"/>
    </xf>
    <xf numFmtId="0" fontId="12" fillId="0" borderId="10" xfId="0" applyFont="1" applyBorder="1" applyAlignment="1" applyProtection="1">
      <alignment horizontal="right"/>
      <protection hidden="1"/>
    </xf>
    <xf numFmtId="0" fontId="13" fillId="0" borderId="10" xfId="0" applyFont="1" applyBorder="1" applyAlignment="1" applyProtection="1">
      <alignment horizontal="right"/>
      <protection hidden="1"/>
    </xf>
    <xf numFmtId="0" fontId="2" fillId="0" borderId="0" xfId="0" applyFont="1" applyBorder="1" applyAlignment="1" applyProtection="1">
      <alignment horizontal="left"/>
      <protection hidden="1"/>
    </xf>
    <xf numFmtId="3" fontId="5" fillId="33" borderId="14" xfId="0" applyNumberFormat="1" applyFont="1" applyFill="1" applyBorder="1" applyAlignment="1" applyProtection="1">
      <alignment horizontal="right"/>
      <protection locked="0"/>
    </xf>
    <xf numFmtId="3" fontId="0" fillId="33" borderId="11" xfId="0" applyNumberFormat="1" applyFill="1" applyBorder="1" applyAlignment="1" applyProtection="1">
      <alignment horizontal="right"/>
      <protection locked="0"/>
    </xf>
    <xf numFmtId="3" fontId="0" fillId="33" borderId="12" xfId="0" applyNumberFormat="1" applyFill="1" applyBorder="1" applyAlignment="1" applyProtection="1">
      <alignment horizontal="right"/>
      <protection locked="0"/>
    </xf>
    <xf numFmtId="3" fontId="0" fillId="33" borderId="11" xfId="0" applyNumberFormat="1" applyFont="1" applyFill="1" applyBorder="1" applyAlignment="1" applyProtection="1">
      <alignment horizontal="right"/>
      <protection locked="0"/>
    </xf>
    <xf numFmtId="3" fontId="0" fillId="33" borderId="12" xfId="0" applyNumberFormat="1" applyFont="1" applyFill="1" applyBorder="1" applyAlignment="1" applyProtection="1">
      <alignment horizontal="right"/>
      <protection locked="0"/>
    </xf>
    <xf numFmtId="3" fontId="0" fillId="33" borderId="15" xfId="0" applyNumberFormat="1" applyFill="1" applyBorder="1" applyAlignment="1" applyProtection="1">
      <alignment horizontal="right"/>
      <protection locked="0"/>
    </xf>
    <xf numFmtId="3" fontId="0" fillId="33" borderId="42" xfId="0" applyNumberFormat="1" applyFill="1" applyBorder="1" applyAlignment="1" applyProtection="1">
      <alignment horizontal="right"/>
      <protection locked="0"/>
    </xf>
    <xf numFmtId="0" fontId="0" fillId="33" borderId="21" xfId="0" applyFill="1" applyBorder="1" applyAlignment="1" applyProtection="1">
      <alignment/>
      <protection locked="0"/>
    </xf>
    <xf numFmtId="3" fontId="0" fillId="33" borderId="32" xfId="0" applyNumberFormat="1" applyFill="1" applyBorder="1" applyAlignment="1" applyProtection="1">
      <alignment/>
      <protection locked="0"/>
    </xf>
    <xf numFmtId="4" fontId="0" fillId="33" borderId="14" xfId="0" applyNumberFormat="1" applyFill="1" applyBorder="1" applyAlignment="1" applyProtection="1">
      <alignment/>
      <protection locked="0"/>
    </xf>
    <xf numFmtId="3" fontId="0" fillId="33" borderId="33" xfId="0" applyNumberFormat="1" applyFill="1" applyBorder="1" applyAlignment="1" applyProtection="1">
      <alignment/>
      <protection locked="0"/>
    </xf>
    <xf numFmtId="4" fontId="0" fillId="33" borderId="11" xfId="0" applyNumberFormat="1" applyFill="1" applyBorder="1" applyAlignment="1" applyProtection="1">
      <alignment/>
      <protection locked="0"/>
    </xf>
    <xf numFmtId="3" fontId="0" fillId="33" borderId="34" xfId="0" applyNumberFormat="1" applyFill="1" applyBorder="1" applyAlignment="1" applyProtection="1">
      <alignment/>
      <protection locked="0"/>
    </xf>
    <xf numFmtId="4" fontId="0" fillId="33" borderId="15" xfId="0" applyNumberFormat="1" applyFill="1" applyBorder="1" applyAlignment="1" applyProtection="1">
      <alignment/>
      <protection locked="0"/>
    </xf>
    <xf numFmtId="0" fontId="5" fillId="34" borderId="16" xfId="0" applyFont="1" applyFill="1" applyBorder="1" applyAlignment="1" applyProtection="1">
      <alignment horizontal="center" wrapText="1"/>
      <protection hidden="1"/>
    </xf>
    <xf numFmtId="0" fontId="5" fillId="34" borderId="28" xfId="0" applyFont="1" applyFill="1" applyBorder="1" applyAlignment="1" applyProtection="1">
      <alignment horizontal="center" wrapText="1"/>
      <protection hidden="1"/>
    </xf>
    <xf numFmtId="0" fontId="5" fillId="34" borderId="29" xfId="0" applyFont="1" applyFill="1" applyBorder="1" applyAlignment="1" applyProtection="1">
      <alignment horizontal="center" wrapText="1"/>
      <protection hidden="1"/>
    </xf>
    <xf numFmtId="0" fontId="5" fillId="34" borderId="31" xfId="0" applyFont="1" applyFill="1" applyBorder="1" applyAlignment="1" applyProtection="1">
      <alignment horizontal="center" wrapText="1"/>
      <protection hidden="1"/>
    </xf>
    <xf numFmtId="3" fontId="0" fillId="0" borderId="14" xfId="0" applyNumberFormat="1" applyBorder="1" applyAlignment="1" applyProtection="1">
      <alignment/>
      <protection hidden="1"/>
    </xf>
    <xf numFmtId="0" fontId="6" fillId="34" borderId="16" xfId="0" applyFont="1" applyFill="1" applyBorder="1" applyAlignment="1" applyProtection="1">
      <alignment/>
      <protection hidden="1"/>
    </xf>
    <xf numFmtId="3" fontId="6" fillId="34" borderId="28" xfId="0" applyNumberFormat="1" applyFont="1" applyFill="1" applyBorder="1" applyAlignment="1" applyProtection="1">
      <alignment/>
      <protection hidden="1"/>
    </xf>
    <xf numFmtId="3" fontId="6" fillId="34" borderId="29" xfId="0" applyNumberFormat="1" applyFont="1" applyFill="1" applyBorder="1" applyAlignment="1" applyProtection="1">
      <alignment/>
      <protection hidden="1"/>
    </xf>
    <xf numFmtId="3" fontId="6" fillId="34" borderId="31" xfId="0" applyNumberFormat="1" applyFont="1" applyFill="1" applyBorder="1" applyAlignment="1" applyProtection="1">
      <alignment/>
      <protection hidden="1"/>
    </xf>
    <xf numFmtId="0" fontId="6" fillId="0" borderId="10" xfId="0" applyFont="1" applyBorder="1" applyAlignment="1" applyProtection="1">
      <alignment/>
      <protection hidden="1"/>
    </xf>
    <xf numFmtId="0" fontId="2" fillId="33" borderId="50" xfId="0" applyFont="1" applyFill="1" applyBorder="1" applyAlignment="1" applyProtection="1">
      <alignment/>
      <protection locked="0"/>
    </xf>
    <xf numFmtId="0" fontId="0" fillId="33" borderId="57" xfId="0" applyFill="1" applyBorder="1" applyAlignment="1" applyProtection="1">
      <alignment/>
      <protection locked="0"/>
    </xf>
    <xf numFmtId="1" fontId="2" fillId="0" borderId="63" xfId="0" applyNumberFormat="1" applyFont="1" applyFill="1" applyBorder="1" applyAlignment="1" applyProtection="1">
      <alignment/>
      <protection hidden="1"/>
    </xf>
    <xf numFmtId="14" fontId="0" fillId="33" borderId="26" xfId="0" applyNumberFormat="1" applyFill="1" applyBorder="1" applyAlignment="1" applyProtection="1">
      <alignment/>
      <protection hidden="1"/>
    </xf>
    <xf numFmtId="4" fontId="0" fillId="33" borderId="33" xfId="0" applyNumberFormat="1" applyFill="1" applyBorder="1" applyAlignment="1" applyProtection="1">
      <alignment/>
      <protection locked="0"/>
    </xf>
    <xf numFmtId="4" fontId="0" fillId="33" borderId="34" xfId="0" applyNumberFormat="1" applyFill="1" applyBorder="1" applyAlignment="1" applyProtection="1">
      <alignment/>
      <protection locked="0"/>
    </xf>
    <xf numFmtId="4" fontId="5" fillId="34" borderId="49" xfId="0" applyNumberFormat="1" applyFont="1" applyFill="1" applyBorder="1" applyAlignment="1" applyProtection="1">
      <alignment/>
      <protection hidden="1"/>
    </xf>
    <xf numFmtId="4" fontId="0" fillId="0" borderId="33" xfId="0" applyNumberFormat="1" applyFill="1" applyBorder="1" applyAlignment="1" applyProtection="1">
      <alignment/>
      <protection hidden="1"/>
    </xf>
    <xf numFmtId="3" fontId="0" fillId="33" borderId="32" xfId="0" applyNumberFormat="1" applyFont="1" applyFill="1" applyBorder="1" applyAlignment="1" applyProtection="1">
      <alignment/>
      <protection locked="0"/>
    </xf>
    <xf numFmtId="4" fontId="0" fillId="0" borderId="34" xfId="0" applyNumberFormat="1" applyFill="1" applyBorder="1" applyAlignment="1" applyProtection="1">
      <alignment/>
      <protection hidden="1"/>
    </xf>
    <xf numFmtId="0" fontId="5" fillId="34" borderId="43" xfId="0" applyFont="1" applyFill="1" applyBorder="1" applyAlignment="1" applyProtection="1" quotePrefix="1">
      <alignment/>
      <protection hidden="1"/>
    </xf>
    <xf numFmtId="0" fontId="5" fillId="34" borderId="25" xfId="0" applyFont="1" applyFill="1" applyBorder="1" applyAlignment="1" applyProtection="1" quotePrefix="1">
      <alignment/>
      <protection hidden="1"/>
    </xf>
    <xf numFmtId="4" fontId="0" fillId="0" borderId="34" xfId="0" applyNumberFormat="1" applyFont="1" applyFill="1" applyBorder="1" applyAlignment="1" applyProtection="1">
      <alignment/>
      <protection hidden="1"/>
    </xf>
    <xf numFmtId="0" fontId="0" fillId="0" borderId="64" xfId="0" applyBorder="1" applyAlignment="1" applyProtection="1">
      <alignment/>
      <protection hidden="1"/>
    </xf>
    <xf numFmtId="0" fontId="0" fillId="0" borderId="64" xfId="0" applyBorder="1" applyAlignment="1" applyProtection="1" quotePrefix="1">
      <alignment/>
      <protection hidden="1"/>
    </xf>
    <xf numFmtId="0" fontId="0" fillId="33" borderId="64" xfId="0" applyFill="1" applyBorder="1" applyAlignment="1" applyProtection="1" quotePrefix="1">
      <alignment/>
      <protection locked="0"/>
    </xf>
    <xf numFmtId="0" fontId="0" fillId="33" borderId="64" xfId="0" applyFill="1" applyBorder="1" applyAlignment="1" applyProtection="1">
      <alignment/>
      <protection locked="0"/>
    </xf>
    <xf numFmtId="0" fontId="0" fillId="33" borderId="65" xfId="0" applyFill="1" applyBorder="1" applyAlignment="1" applyProtection="1">
      <alignment/>
      <protection locked="0"/>
    </xf>
    <xf numFmtId="0" fontId="0" fillId="0" borderId="60" xfId="0" applyFont="1" applyBorder="1" applyAlignment="1" applyProtection="1">
      <alignment horizontal="right"/>
      <protection hidden="1"/>
    </xf>
    <xf numFmtId="0" fontId="0" fillId="0" borderId="65" xfId="0" applyBorder="1" applyAlignment="1" applyProtection="1" quotePrefix="1">
      <alignment/>
      <protection hidden="1"/>
    </xf>
    <xf numFmtId="0" fontId="0" fillId="0" borderId="60" xfId="0" applyBorder="1" applyAlignment="1" applyProtection="1">
      <alignment horizontal="right"/>
      <protection hidden="1"/>
    </xf>
    <xf numFmtId="0" fontId="0" fillId="0" borderId="64" xfId="0" applyFill="1" applyBorder="1" applyAlignment="1" applyProtection="1" quotePrefix="1">
      <alignment/>
      <protection hidden="1"/>
    </xf>
    <xf numFmtId="0" fontId="0" fillId="33" borderId="32" xfId="0" applyFill="1" applyBorder="1" applyAlignment="1" applyProtection="1">
      <alignment/>
      <protection locked="0"/>
    </xf>
    <xf numFmtId="0" fontId="0" fillId="33" borderId="14" xfId="0" applyNumberFormat="1" applyFill="1" applyBorder="1" applyAlignment="1" applyProtection="1">
      <alignment/>
      <protection locked="0"/>
    </xf>
    <xf numFmtId="0" fontId="5" fillId="34" borderId="45" xfId="0" applyFont="1" applyFill="1" applyBorder="1" applyAlignment="1" applyProtection="1">
      <alignment horizontal="centerContinuous"/>
      <protection hidden="1"/>
    </xf>
    <xf numFmtId="175" fontId="0" fillId="33" borderId="14" xfId="0" applyNumberFormat="1" applyFill="1" applyBorder="1" applyAlignment="1" applyProtection="1">
      <alignment/>
      <protection locked="0"/>
    </xf>
    <xf numFmtId="3" fontId="0" fillId="0" borderId="24" xfId="0" applyNumberFormat="1" applyBorder="1" applyAlignment="1" applyProtection="1">
      <alignment/>
      <protection hidden="1"/>
    </xf>
    <xf numFmtId="0" fontId="5" fillId="0" borderId="36" xfId="0" applyFont="1" applyBorder="1" applyAlignment="1" applyProtection="1">
      <alignment/>
      <protection hidden="1"/>
    </xf>
    <xf numFmtId="1" fontId="0" fillId="0" borderId="66" xfId="0" applyNumberFormat="1" applyBorder="1" applyAlignment="1" applyProtection="1">
      <alignment horizontal="right"/>
      <protection hidden="1"/>
    </xf>
    <xf numFmtId="0" fontId="6" fillId="34" borderId="43" xfId="0" applyFont="1" applyFill="1" applyBorder="1" applyAlignment="1" applyProtection="1">
      <alignment vertical="center"/>
      <protection hidden="1"/>
    </xf>
    <xf numFmtId="0" fontId="10" fillId="0" borderId="67" xfId="0" applyFont="1" applyBorder="1" applyAlignment="1" applyProtection="1">
      <alignment/>
      <protection hidden="1"/>
    </xf>
    <xf numFmtId="0" fontId="10" fillId="0" borderId="44" xfId="0" applyFont="1" applyBorder="1" applyAlignment="1" applyProtection="1">
      <alignment/>
      <protection hidden="1"/>
    </xf>
    <xf numFmtId="0" fontId="10" fillId="0" borderId="44" xfId="0" applyFont="1" applyFill="1" applyBorder="1" applyAlignment="1" applyProtection="1">
      <alignment/>
      <protection hidden="1"/>
    </xf>
    <xf numFmtId="3" fontId="6" fillId="0" borderId="44" xfId="0" applyNumberFormat="1" applyFont="1" applyBorder="1" applyAlignment="1" applyProtection="1">
      <alignment/>
      <protection hidden="1"/>
    </xf>
    <xf numFmtId="3" fontId="6" fillId="0" borderId="48" xfId="0" applyNumberFormat="1" applyFont="1" applyBorder="1" applyAlignment="1" applyProtection="1">
      <alignment/>
      <protection hidden="1"/>
    </xf>
    <xf numFmtId="0" fontId="0" fillId="0" borderId="19" xfId="0" applyFont="1" applyBorder="1" applyAlignment="1" applyProtection="1">
      <alignment/>
      <protection hidden="1"/>
    </xf>
    <xf numFmtId="0" fontId="0" fillId="0" borderId="19" xfId="0" applyBorder="1" applyAlignment="1" applyProtection="1">
      <alignment/>
      <protection hidden="1"/>
    </xf>
    <xf numFmtId="3" fontId="5" fillId="0" borderId="29" xfId="0" applyNumberFormat="1" applyFont="1" applyBorder="1" applyAlignment="1" applyProtection="1">
      <alignment/>
      <protection hidden="1"/>
    </xf>
    <xf numFmtId="0" fontId="2" fillId="0" borderId="29" xfId="0" applyFont="1" applyBorder="1" applyAlignment="1" applyProtection="1">
      <alignment horizontal="center" vertical="center"/>
      <protection hidden="1"/>
    </xf>
    <xf numFmtId="0" fontId="2" fillId="0" borderId="31" xfId="0" applyFont="1" applyBorder="1" applyAlignment="1" applyProtection="1">
      <alignment horizontal="center" vertical="center"/>
      <protection hidden="1"/>
    </xf>
    <xf numFmtId="3" fontId="5" fillId="0" borderId="31" xfId="0" applyNumberFormat="1" applyFont="1" applyBorder="1" applyAlignment="1" applyProtection="1">
      <alignment/>
      <protection hidden="1"/>
    </xf>
    <xf numFmtId="3" fontId="0" fillId="0" borderId="29" xfId="0" applyNumberFormat="1" applyFont="1" applyBorder="1" applyAlignment="1" applyProtection="1">
      <alignment horizontal="center"/>
      <protection hidden="1"/>
    </xf>
    <xf numFmtId="0" fontId="0" fillId="0" borderId="20" xfId="0" applyFont="1" applyBorder="1" applyAlignment="1" applyProtection="1">
      <alignment/>
      <protection hidden="1"/>
    </xf>
    <xf numFmtId="0" fontId="0" fillId="0" borderId="18" xfId="0" applyFont="1" applyBorder="1" applyAlignment="1" applyProtection="1">
      <alignment/>
      <protection hidden="1"/>
    </xf>
    <xf numFmtId="0" fontId="5" fillId="34" borderId="30" xfId="0" applyFont="1" applyFill="1" applyBorder="1" applyAlignment="1" applyProtection="1">
      <alignment/>
      <protection hidden="1"/>
    </xf>
    <xf numFmtId="0" fontId="0" fillId="0" borderId="18" xfId="0" applyBorder="1" applyAlignment="1" applyProtection="1">
      <alignment/>
      <protection hidden="1"/>
    </xf>
    <xf numFmtId="0" fontId="0" fillId="0" borderId="20" xfId="0" applyBorder="1" applyAlignment="1" applyProtection="1">
      <alignment/>
      <protection hidden="1"/>
    </xf>
    <xf numFmtId="3" fontId="5" fillId="0" borderId="11" xfId="0" applyNumberFormat="1" applyFont="1" applyBorder="1" applyAlignment="1" applyProtection="1">
      <alignment/>
      <protection hidden="1"/>
    </xf>
    <xf numFmtId="0" fontId="5" fillId="0" borderId="19" xfId="0" applyFont="1" applyBorder="1" applyAlignment="1" applyProtection="1">
      <alignment/>
      <protection hidden="1"/>
    </xf>
    <xf numFmtId="3" fontId="5" fillId="0" borderId="12" xfId="0" applyNumberFormat="1" applyFont="1" applyBorder="1" applyAlignment="1" applyProtection="1">
      <alignment/>
      <protection hidden="1"/>
    </xf>
    <xf numFmtId="0" fontId="0" fillId="0" borderId="64" xfId="0" applyBorder="1" applyAlignment="1" applyProtection="1">
      <alignment/>
      <protection hidden="1"/>
    </xf>
    <xf numFmtId="0" fontId="5" fillId="0" borderId="19" xfId="0" applyFont="1" applyBorder="1" applyAlignment="1" applyProtection="1">
      <alignment/>
      <protection hidden="1"/>
    </xf>
    <xf numFmtId="0" fontId="0" fillId="0" borderId="60" xfId="0" applyBorder="1" applyAlignment="1" applyProtection="1">
      <alignment/>
      <protection hidden="1"/>
    </xf>
    <xf numFmtId="0" fontId="5" fillId="0" borderId="18" xfId="0" applyFont="1" applyBorder="1" applyAlignment="1" applyProtection="1">
      <alignment/>
      <protection hidden="1"/>
    </xf>
    <xf numFmtId="3" fontId="5" fillId="0" borderId="24" xfId="0" applyNumberFormat="1" applyFont="1" applyBorder="1" applyAlignment="1" applyProtection="1">
      <alignment horizontal="right"/>
      <protection hidden="1"/>
    </xf>
    <xf numFmtId="0" fontId="0" fillId="0" borderId="33" xfId="0" applyFont="1" applyBorder="1" applyAlignment="1" applyProtection="1">
      <alignment/>
      <protection hidden="1"/>
    </xf>
    <xf numFmtId="0" fontId="0" fillId="0" borderId="33" xfId="0" applyBorder="1" applyAlignment="1" applyProtection="1">
      <alignment/>
      <protection hidden="1"/>
    </xf>
    <xf numFmtId="0" fontId="0" fillId="0" borderId="33" xfId="0" applyBorder="1" applyAlignment="1" applyProtection="1">
      <alignment wrapText="1"/>
      <protection hidden="1"/>
    </xf>
    <xf numFmtId="0" fontId="5" fillId="0" borderId="64" xfId="0" applyFont="1" applyBorder="1" applyAlignment="1" applyProtection="1">
      <alignment/>
      <protection hidden="1"/>
    </xf>
    <xf numFmtId="0" fontId="5" fillId="0" borderId="60" xfId="0" applyFont="1" applyBorder="1" applyAlignment="1" applyProtection="1">
      <alignment/>
      <protection hidden="1"/>
    </xf>
    <xf numFmtId="0" fontId="5" fillId="0" borderId="32" xfId="0" applyFont="1" applyBorder="1" applyAlignment="1" applyProtection="1">
      <alignment/>
      <protection hidden="1"/>
    </xf>
    <xf numFmtId="0" fontId="5" fillId="0" borderId="65" xfId="0" applyFont="1" applyBorder="1" applyAlignment="1" applyProtection="1">
      <alignment/>
      <protection hidden="1"/>
    </xf>
    <xf numFmtId="0" fontId="5" fillId="0" borderId="34" xfId="0" applyFont="1" applyBorder="1" applyAlignment="1" applyProtection="1">
      <alignment/>
      <protection hidden="1"/>
    </xf>
    <xf numFmtId="0" fontId="0" fillId="0" borderId="14" xfId="0" applyBorder="1" applyAlignment="1" applyProtection="1">
      <alignment/>
      <protection hidden="1"/>
    </xf>
    <xf numFmtId="0" fontId="0" fillId="0" borderId="64" xfId="0" applyBorder="1" applyAlignment="1" applyProtection="1">
      <alignment wrapText="1"/>
      <protection hidden="1"/>
    </xf>
    <xf numFmtId="0" fontId="5" fillId="0" borderId="20" xfId="0" applyFont="1" applyBorder="1" applyAlignment="1" applyProtection="1">
      <alignment/>
      <protection hidden="1"/>
    </xf>
    <xf numFmtId="0" fontId="6" fillId="34" borderId="43" xfId="0" applyFont="1" applyFill="1" applyBorder="1" applyAlignment="1" applyProtection="1" quotePrefix="1">
      <alignment/>
      <protection hidden="1"/>
    </xf>
    <xf numFmtId="0" fontId="0" fillId="0" borderId="64" xfId="0" applyFont="1" applyBorder="1" applyAlignment="1" applyProtection="1" quotePrefix="1">
      <alignment/>
      <protection hidden="1"/>
    </xf>
    <xf numFmtId="0" fontId="6" fillId="0" borderId="0" xfId="0" applyFont="1" applyBorder="1" applyAlignment="1" applyProtection="1">
      <alignment/>
      <protection hidden="1"/>
    </xf>
    <xf numFmtId="3" fontId="6" fillId="0" borderId="0" xfId="0" applyNumberFormat="1" applyFont="1" applyFill="1" applyBorder="1" applyAlignment="1" applyProtection="1">
      <alignment/>
      <protection hidden="1"/>
    </xf>
    <xf numFmtId="0" fontId="0" fillId="0" borderId="0" xfId="0" applyFill="1" applyBorder="1" applyAlignment="1" applyProtection="1">
      <alignment/>
      <protection hidden="1"/>
    </xf>
    <xf numFmtId="3" fontId="0" fillId="0" borderId="0" xfId="0" applyNumberFormat="1" applyFill="1" applyBorder="1" applyAlignment="1" applyProtection="1">
      <alignment/>
      <protection hidden="1"/>
    </xf>
    <xf numFmtId="4" fontId="0" fillId="33" borderId="22" xfId="0" applyNumberFormat="1" applyFill="1" applyBorder="1" applyAlignment="1" applyProtection="1">
      <alignment/>
      <protection locked="0"/>
    </xf>
    <xf numFmtId="4" fontId="0" fillId="33" borderId="23" xfId="0" applyNumberFormat="1" applyFill="1" applyBorder="1" applyAlignment="1" applyProtection="1">
      <alignment/>
      <protection locked="0"/>
    </xf>
    <xf numFmtId="0" fontId="6" fillId="34" borderId="68" xfId="0" applyFont="1" applyFill="1" applyBorder="1" applyAlignment="1" applyProtection="1">
      <alignment horizontal="left" vertical="center"/>
      <protection hidden="1"/>
    </xf>
    <xf numFmtId="0" fontId="6" fillId="34" borderId="68" xfId="0" applyFont="1" applyFill="1" applyBorder="1" applyAlignment="1" applyProtection="1">
      <alignment horizontal="center" vertical="center"/>
      <protection hidden="1"/>
    </xf>
    <xf numFmtId="0" fontId="0" fillId="33" borderId="65" xfId="0" applyFill="1" applyBorder="1" applyAlignment="1" applyProtection="1" quotePrefix="1">
      <alignment/>
      <protection locked="0"/>
    </xf>
    <xf numFmtId="0" fontId="0" fillId="33" borderId="24" xfId="0" applyFill="1" applyBorder="1" applyAlignment="1" applyProtection="1" quotePrefix="1">
      <alignment/>
      <protection locked="0"/>
    </xf>
    <xf numFmtId="0" fontId="6" fillId="34" borderId="68"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4" fontId="0" fillId="33" borderId="22" xfId="0" applyNumberFormat="1" applyFill="1" applyBorder="1" applyAlignment="1" applyProtection="1" quotePrefix="1">
      <alignment/>
      <protection locked="0"/>
    </xf>
    <xf numFmtId="4" fontId="0" fillId="33" borderId="23" xfId="0" applyNumberFormat="1" applyFill="1" applyBorder="1" applyAlignment="1" applyProtection="1" quotePrefix="1">
      <alignment/>
      <protection locked="0"/>
    </xf>
    <xf numFmtId="4" fontId="0" fillId="0" borderId="13" xfId="0" applyNumberFormat="1" applyBorder="1" applyAlignment="1" applyProtection="1">
      <alignment/>
      <protection hidden="1"/>
    </xf>
    <xf numFmtId="0" fontId="0" fillId="33" borderId="10" xfId="0" applyFill="1" applyBorder="1" applyAlignment="1" applyProtection="1">
      <alignment/>
      <protection locked="0"/>
    </xf>
    <xf numFmtId="4" fontId="0" fillId="33" borderId="69" xfId="0" applyNumberFormat="1" applyFill="1" applyBorder="1" applyAlignment="1" applyProtection="1">
      <alignment/>
      <protection locked="0"/>
    </xf>
    <xf numFmtId="0" fontId="5" fillId="33" borderId="64" xfId="0" applyFont="1" applyFill="1" applyBorder="1" applyAlignment="1" applyProtection="1">
      <alignment/>
      <protection locked="0"/>
    </xf>
    <xf numFmtId="4" fontId="5" fillId="33" borderId="22" xfId="0" applyNumberFormat="1" applyFont="1" applyFill="1" applyBorder="1" applyAlignment="1" applyProtection="1">
      <alignment/>
      <protection locked="0"/>
    </xf>
    <xf numFmtId="0" fontId="0" fillId="33" borderId="64" xfId="0" applyFill="1" applyBorder="1" applyAlignment="1" applyProtection="1">
      <alignment/>
      <protection locked="0"/>
    </xf>
    <xf numFmtId="4" fontId="0" fillId="33" borderId="22" xfId="0" applyNumberFormat="1" applyFill="1" applyBorder="1" applyAlignment="1" applyProtection="1">
      <alignment/>
      <protection locked="0"/>
    </xf>
    <xf numFmtId="0" fontId="33" fillId="34" borderId="16" xfId="0" applyFont="1" applyFill="1" applyBorder="1" applyAlignment="1" applyProtection="1">
      <alignment horizontal="center" wrapText="1"/>
      <protection hidden="1"/>
    </xf>
    <xf numFmtId="0" fontId="5" fillId="34" borderId="43" xfId="0" applyFont="1" applyFill="1" applyBorder="1" applyAlignment="1" applyProtection="1">
      <alignment horizontal="left" vertical="center"/>
      <protection hidden="1"/>
    </xf>
    <xf numFmtId="1" fontId="6" fillId="33" borderId="49" xfId="0" applyNumberFormat="1" applyFont="1" applyFill="1" applyBorder="1" applyAlignment="1" applyProtection="1">
      <alignment horizontal="center" vertical="center"/>
      <protection locked="0"/>
    </xf>
    <xf numFmtId="4" fontId="5" fillId="34" borderId="28" xfId="0" applyNumberFormat="1" applyFont="1" applyFill="1" applyBorder="1" applyAlignment="1" applyProtection="1">
      <alignment/>
      <protection hidden="1"/>
    </xf>
    <xf numFmtId="4" fontId="5" fillId="34" borderId="26" xfId="0" applyNumberFormat="1" applyFont="1" applyFill="1" applyBorder="1" applyAlignment="1" applyProtection="1">
      <alignment/>
      <protection hidden="1"/>
    </xf>
    <xf numFmtId="4" fontId="5" fillId="34" borderId="16" xfId="0" applyNumberFormat="1" applyFont="1" applyFill="1" applyBorder="1" applyAlignment="1" applyProtection="1">
      <alignment/>
      <protection hidden="1"/>
    </xf>
    <xf numFmtId="3" fontId="0" fillId="33" borderId="70" xfId="0" applyNumberFormat="1" applyFont="1" applyFill="1" applyBorder="1" applyAlignment="1" applyProtection="1">
      <alignment/>
      <protection locked="0"/>
    </xf>
    <xf numFmtId="4" fontId="0" fillId="0" borderId="22" xfId="0" applyNumberFormat="1" applyFill="1" applyBorder="1" applyAlignment="1" applyProtection="1">
      <alignment/>
      <protection hidden="1"/>
    </xf>
    <xf numFmtId="4" fontId="0" fillId="0" borderId="23" xfId="0" applyNumberFormat="1" applyFill="1" applyBorder="1" applyAlignment="1" applyProtection="1">
      <alignment/>
      <protection hidden="1"/>
    </xf>
    <xf numFmtId="3" fontId="0" fillId="33" borderId="21" xfId="0" applyNumberFormat="1" applyFont="1" applyFill="1" applyBorder="1" applyAlignment="1" applyProtection="1">
      <alignment/>
      <protection locked="0"/>
    </xf>
    <xf numFmtId="4" fontId="0" fillId="0" borderId="23" xfId="0" applyNumberFormat="1" applyFont="1" applyFill="1" applyBorder="1" applyAlignment="1" applyProtection="1">
      <alignment/>
      <protection hidden="1"/>
    </xf>
    <xf numFmtId="4" fontId="5" fillId="34" borderId="68" xfId="0" applyNumberFormat="1" applyFont="1" applyFill="1" applyBorder="1" applyAlignment="1" applyProtection="1">
      <alignment/>
      <protection hidden="1"/>
    </xf>
    <xf numFmtId="1" fontId="6" fillId="33" borderId="16" xfId="0" applyNumberFormat="1" applyFont="1" applyFill="1" applyBorder="1" applyAlignment="1" applyProtection="1">
      <alignment horizontal="center" vertical="center"/>
      <protection locked="0"/>
    </xf>
    <xf numFmtId="0" fontId="5" fillId="0" borderId="71" xfId="0" applyFont="1" applyBorder="1" applyAlignment="1" applyProtection="1">
      <alignment horizontal="center"/>
      <protection hidden="1"/>
    </xf>
    <xf numFmtId="0" fontId="5" fillId="0" borderId="70" xfId="0" applyFont="1" applyBorder="1" applyAlignment="1" applyProtection="1">
      <alignment horizontal="center"/>
      <protection hidden="1"/>
    </xf>
    <xf numFmtId="0" fontId="3" fillId="0" borderId="0" xfId="0" applyFont="1" applyBorder="1" applyAlignment="1" applyProtection="1">
      <alignment/>
      <protection hidden="1"/>
    </xf>
    <xf numFmtId="3" fontId="0" fillId="0" borderId="14" xfId="0" applyNumberFormat="1" applyFill="1" applyBorder="1" applyAlignment="1" applyProtection="1">
      <alignment horizontal="left"/>
      <protection hidden="1"/>
    </xf>
    <xf numFmtId="0" fontId="5" fillId="34" borderId="16" xfId="0" applyFont="1" applyFill="1" applyBorder="1" applyAlignment="1" applyProtection="1">
      <alignment/>
      <protection hidden="1"/>
    </xf>
    <xf numFmtId="0" fontId="5" fillId="34" borderId="41" xfId="0" applyFont="1" applyFill="1" applyBorder="1" applyAlignment="1" applyProtection="1">
      <alignment horizontal="center" vertical="center" wrapText="1"/>
      <protection hidden="1"/>
    </xf>
    <xf numFmtId="0" fontId="0" fillId="34" borderId="10" xfId="0" applyFill="1" applyBorder="1" applyAlignment="1" applyProtection="1">
      <alignment/>
      <protection hidden="1"/>
    </xf>
    <xf numFmtId="0" fontId="0" fillId="34" borderId="25" xfId="0" applyFill="1" applyBorder="1" applyAlignment="1" applyProtection="1">
      <alignment/>
      <protection hidden="1"/>
    </xf>
    <xf numFmtId="0" fontId="5" fillId="34" borderId="61" xfId="0" applyFont="1" applyFill="1" applyBorder="1" applyAlignment="1" applyProtection="1">
      <alignment/>
      <protection hidden="1"/>
    </xf>
    <xf numFmtId="3" fontId="0" fillId="33" borderId="70" xfId="0" applyNumberFormat="1" applyFill="1" applyBorder="1" applyAlignment="1" applyProtection="1">
      <alignment/>
      <protection locked="0"/>
    </xf>
    <xf numFmtId="3" fontId="0" fillId="33" borderId="22" xfId="0" applyNumberFormat="1" applyFill="1" applyBorder="1" applyAlignment="1" applyProtection="1">
      <alignment/>
      <protection locked="0"/>
    </xf>
    <xf numFmtId="3" fontId="5" fillId="34" borderId="58" xfId="0" applyNumberFormat="1" applyFont="1" applyFill="1" applyBorder="1" applyAlignment="1" applyProtection="1">
      <alignment/>
      <protection hidden="1"/>
    </xf>
    <xf numFmtId="0" fontId="0" fillId="0" borderId="64" xfId="0" applyFont="1" applyBorder="1" applyAlignment="1" applyProtection="1">
      <alignment/>
      <protection hidden="1"/>
    </xf>
    <xf numFmtId="0" fontId="5" fillId="34" borderId="58" xfId="0" applyFont="1" applyFill="1" applyBorder="1" applyAlignment="1" applyProtection="1">
      <alignment/>
      <protection hidden="1"/>
    </xf>
    <xf numFmtId="0" fontId="0" fillId="34" borderId="68" xfId="0" applyFill="1" applyBorder="1" applyAlignment="1" applyProtection="1">
      <alignment/>
      <protection hidden="1"/>
    </xf>
    <xf numFmtId="3" fontId="0" fillId="33" borderId="59" xfId="0" applyNumberFormat="1" applyFont="1" applyFill="1" applyBorder="1" applyAlignment="1" applyProtection="1">
      <alignment/>
      <protection locked="0"/>
    </xf>
    <xf numFmtId="0" fontId="0" fillId="0" borderId="70" xfId="0" applyBorder="1" applyAlignment="1" applyProtection="1">
      <alignment/>
      <protection hidden="1"/>
    </xf>
    <xf numFmtId="0" fontId="0" fillId="0" borderId="21" xfId="0" applyBorder="1" applyAlignment="1" applyProtection="1">
      <alignment/>
      <protection hidden="1"/>
    </xf>
    <xf numFmtId="0" fontId="0" fillId="0" borderId="22" xfId="0" applyBorder="1" applyAlignment="1" applyProtection="1">
      <alignment/>
      <protection hidden="1"/>
    </xf>
    <xf numFmtId="0" fontId="5" fillId="34" borderId="23" xfId="0" applyFont="1" applyFill="1" applyBorder="1" applyAlignment="1" applyProtection="1">
      <alignment/>
      <protection hidden="1"/>
    </xf>
    <xf numFmtId="0" fontId="5" fillId="34" borderId="0" xfId="0" applyFont="1" applyFill="1" applyBorder="1" applyAlignment="1" applyProtection="1">
      <alignment/>
      <protection hidden="1"/>
    </xf>
    <xf numFmtId="0" fontId="5" fillId="34" borderId="10" xfId="0" applyFont="1" applyFill="1" applyBorder="1" applyAlignment="1" applyProtection="1">
      <alignment horizontal="left" vertical="center"/>
      <protection hidden="1"/>
    </xf>
    <xf numFmtId="3" fontId="5" fillId="34" borderId="52" xfId="0" applyNumberFormat="1" applyFont="1" applyFill="1" applyBorder="1" applyAlignment="1" applyProtection="1">
      <alignment vertical="center"/>
      <protection hidden="1"/>
    </xf>
    <xf numFmtId="3" fontId="5" fillId="34" borderId="16" xfId="0" applyNumberFormat="1" applyFont="1" applyFill="1" applyBorder="1" applyAlignment="1" applyProtection="1">
      <alignment vertical="center"/>
      <protection hidden="1"/>
    </xf>
    <xf numFmtId="3" fontId="5" fillId="34" borderId="71" xfId="0" applyNumberFormat="1" applyFont="1" applyFill="1" applyBorder="1" applyAlignment="1" applyProtection="1">
      <alignment vertical="center"/>
      <protection hidden="1"/>
    </xf>
    <xf numFmtId="0" fontId="15" fillId="34" borderId="16" xfId="0" applyFont="1" applyFill="1" applyBorder="1" applyAlignment="1" applyProtection="1">
      <alignment horizontal="left" vertical="center"/>
      <protection hidden="1"/>
    </xf>
    <xf numFmtId="0" fontId="21" fillId="33" borderId="0" xfId="0" applyFont="1" applyFill="1" applyAlignment="1" applyProtection="1">
      <alignment vertical="top" wrapText="1"/>
      <protection locked="0"/>
    </xf>
    <xf numFmtId="0" fontId="22" fillId="0" borderId="0" xfId="0" applyFont="1" applyAlignment="1" applyProtection="1">
      <alignment vertical="top" wrapText="1"/>
      <protection locked="0"/>
    </xf>
    <xf numFmtId="0" fontId="5" fillId="34" borderId="0" xfId="0" applyFont="1" applyFill="1" applyAlignment="1" applyProtection="1">
      <alignment wrapText="1"/>
      <protection hidden="1"/>
    </xf>
    <xf numFmtId="0" fontId="0" fillId="0" borderId="0" xfId="0" applyAlignment="1" applyProtection="1">
      <alignment wrapText="1"/>
      <protection hidden="1"/>
    </xf>
    <xf numFmtId="0" fontId="0" fillId="33" borderId="64" xfId="0" applyFill="1" applyBorder="1" applyAlignment="1" applyProtection="1">
      <alignment horizontal="left"/>
      <protection locked="0"/>
    </xf>
    <xf numFmtId="0" fontId="0" fillId="33" borderId="51" xfId="0" applyFill="1" applyBorder="1" applyAlignment="1" applyProtection="1">
      <alignment horizontal="left"/>
      <protection locked="0"/>
    </xf>
    <xf numFmtId="0" fontId="2" fillId="0" borderId="45" xfId="0" applyFont="1" applyBorder="1" applyAlignment="1" applyProtection="1">
      <alignment horizontal="center" vertical="center"/>
      <protection hidden="1"/>
    </xf>
    <xf numFmtId="0" fontId="2" fillId="0" borderId="17" xfId="0" applyFont="1" applyBorder="1" applyAlignment="1" applyProtection="1">
      <alignment horizontal="center" vertical="center"/>
      <protection hidden="1"/>
    </xf>
    <xf numFmtId="0" fontId="2" fillId="0" borderId="55" xfId="0" applyFont="1" applyBorder="1" applyAlignment="1" applyProtection="1">
      <alignment horizontal="center" vertical="center"/>
      <protection hidden="1"/>
    </xf>
    <xf numFmtId="0" fontId="0" fillId="33" borderId="60" xfId="0" applyFill="1" applyBorder="1" applyAlignment="1" applyProtection="1">
      <alignment horizontal="left"/>
      <protection locked="0"/>
    </xf>
    <xf numFmtId="0" fontId="0" fillId="33" borderId="59" xfId="0" applyFill="1" applyBorder="1" applyAlignment="1" applyProtection="1">
      <alignment horizontal="left"/>
      <protection locked="0"/>
    </xf>
    <xf numFmtId="0" fontId="5" fillId="0" borderId="72" xfId="0" applyFont="1" applyBorder="1" applyAlignment="1" applyProtection="1">
      <alignment horizontal="center" vertical="center"/>
      <protection hidden="1"/>
    </xf>
    <xf numFmtId="0" fontId="5" fillId="0" borderId="73" xfId="0" applyFont="1" applyBorder="1" applyAlignment="1" applyProtection="1">
      <alignment horizontal="center" vertical="center"/>
      <protection hidden="1"/>
    </xf>
    <xf numFmtId="0" fontId="5" fillId="0" borderId="74" xfId="0" applyFont="1" applyBorder="1" applyAlignment="1" applyProtection="1">
      <alignment horizontal="center" vertical="center"/>
      <protection hidden="1"/>
    </xf>
    <xf numFmtId="0" fontId="2" fillId="34" borderId="17" xfId="0" applyFont="1" applyFill="1" applyBorder="1" applyAlignment="1" applyProtection="1">
      <alignment horizontal="center" vertical="center"/>
      <protection hidden="1"/>
    </xf>
    <xf numFmtId="0" fontId="0" fillId="0" borderId="26" xfId="0" applyBorder="1" applyAlignment="1">
      <alignment horizontal="center" vertical="center"/>
    </xf>
    <xf numFmtId="0" fontId="2" fillId="34" borderId="55" xfId="0" applyFont="1" applyFill="1" applyBorder="1" applyAlignment="1" applyProtection="1">
      <alignment horizontal="center" vertical="center"/>
      <protection hidden="1"/>
    </xf>
    <xf numFmtId="0" fontId="0" fillId="0" borderId="27" xfId="0" applyBorder="1" applyAlignment="1">
      <alignment horizontal="center" vertical="center"/>
    </xf>
    <xf numFmtId="0" fontId="5" fillId="34" borderId="69" xfId="0" applyFont="1" applyFill="1" applyBorder="1" applyAlignment="1" applyProtection="1">
      <alignment horizontal="left" vertical="center"/>
      <protection hidden="1"/>
    </xf>
    <xf numFmtId="0" fontId="0" fillId="0" borderId="68" xfId="0" applyBorder="1" applyAlignment="1">
      <alignment horizontal="left" vertical="center"/>
    </xf>
    <xf numFmtId="0" fontId="5" fillId="34" borderId="17" xfId="0" applyFont="1" applyFill="1" applyBorder="1" applyAlignment="1" applyProtection="1">
      <alignment horizontal="center" vertical="justify"/>
      <protection hidden="1"/>
    </xf>
    <xf numFmtId="0" fontId="5" fillId="34" borderId="26" xfId="0" applyFont="1" applyFill="1" applyBorder="1" applyAlignment="1" applyProtection="1">
      <alignment vertical="justify"/>
      <protection hidden="1"/>
    </xf>
    <xf numFmtId="0" fontId="5" fillId="34" borderId="17" xfId="0" applyFont="1" applyFill="1" applyBorder="1" applyAlignment="1" applyProtection="1">
      <alignment horizontal="center" vertical="center"/>
      <protection hidden="1"/>
    </xf>
    <xf numFmtId="0" fontId="0" fillId="0" borderId="26" xfId="0" applyFont="1" applyBorder="1" applyAlignment="1">
      <alignment horizontal="center" vertical="center"/>
    </xf>
    <xf numFmtId="0" fontId="0" fillId="0" borderId="10" xfId="0" applyFont="1" applyBorder="1" applyAlignment="1" applyProtection="1">
      <alignment horizontal="right"/>
      <protection hidden="1"/>
    </xf>
    <xf numFmtId="0" fontId="0" fillId="0" borderId="0" xfId="0" applyFont="1" applyBorder="1" applyAlignment="1" applyProtection="1">
      <alignment/>
      <protection hidden="1"/>
    </xf>
    <xf numFmtId="0" fontId="6" fillId="33" borderId="43" xfId="0" applyFont="1" applyFill="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9" fillId="34" borderId="17" xfId="0" applyFont="1" applyFill="1" applyBorder="1" applyAlignment="1" applyProtection="1">
      <alignment horizontal="center"/>
      <protection hidden="1"/>
    </xf>
    <xf numFmtId="0" fontId="0" fillId="34" borderId="17" xfId="0" applyFill="1" applyBorder="1" applyAlignment="1">
      <alignment horizontal="center"/>
    </xf>
    <xf numFmtId="0" fontId="0" fillId="34" borderId="55" xfId="0" applyFill="1" applyBorder="1" applyAlignment="1">
      <alignment horizontal="center"/>
    </xf>
    <xf numFmtId="0" fontId="9" fillId="34" borderId="69" xfId="0" applyFont="1" applyFill="1" applyBorder="1" applyAlignment="1" applyProtection="1">
      <alignment wrapText="1"/>
      <protection hidden="1"/>
    </xf>
    <xf numFmtId="0" fontId="0" fillId="34" borderId="68" xfId="0" applyFill="1" applyBorder="1" applyAlignment="1">
      <alignment wrapText="1"/>
    </xf>
    <xf numFmtId="0" fontId="9" fillId="34" borderId="45" xfId="0" applyFont="1" applyFill="1" applyBorder="1" applyAlignment="1" applyProtection="1">
      <alignment horizontal="center"/>
      <protection hidden="1"/>
    </xf>
    <xf numFmtId="0" fontId="2" fillId="0" borderId="75" xfId="0" applyFont="1" applyBorder="1" applyAlignment="1" applyProtection="1">
      <alignment horizontal="center" vertical="center"/>
      <protection hidden="1"/>
    </xf>
    <xf numFmtId="0" fontId="2" fillId="0" borderId="44" xfId="0" applyFont="1" applyBorder="1" applyAlignment="1" applyProtection="1">
      <alignment horizontal="center" vertical="center"/>
      <protection hidden="1"/>
    </xf>
    <xf numFmtId="0" fontId="2" fillId="0" borderId="76" xfId="0" applyFont="1" applyBorder="1" applyAlignment="1" applyProtection="1">
      <alignment horizontal="center" vertical="center"/>
      <protection hidden="1"/>
    </xf>
    <xf numFmtId="0" fontId="2" fillId="0" borderId="48" xfId="0" applyFont="1" applyBorder="1" applyAlignment="1" applyProtection="1">
      <alignment horizontal="center" vertical="center"/>
      <protection hidden="1"/>
    </xf>
    <xf numFmtId="0" fontId="5" fillId="0" borderId="75" xfId="0" applyFont="1" applyBorder="1" applyAlignment="1" applyProtection="1">
      <alignment horizontal="center" vertical="justify"/>
      <protection hidden="1"/>
    </xf>
    <xf numFmtId="0" fontId="5" fillId="0" borderId="44" xfId="0" applyFont="1" applyBorder="1" applyAlignment="1" applyProtection="1">
      <alignment horizontal="center" vertical="justify"/>
      <protection hidden="1"/>
    </xf>
    <xf numFmtId="0" fontId="0" fillId="0" borderId="61" xfId="0" applyFont="1" applyBorder="1" applyAlignment="1" applyProtection="1">
      <alignment/>
      <protection hidden="1"/>
    </xf>
    <xf numFmtId="0" fontId="0" fillId="0" borderId="77" xfId="0" applyBorder="1" applyAlignment="1" applyProtection="1">
      <alignment/>
      <protection hidden="1"/>
    </xf>
    <xf numFmtId="0" fontId="0" fillId="0" borderId="63" xfId="0" applyBorder="1" applyAlignment="1" applyProtection="1">
      <alignment/>
      <protection hidden="1"/>
    </xf>
    <xf numFmtId="10" fontId="3" fillId="0" borderId="55" xfId="0" applyNumberFormat="1"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3" fillId="0" borderId="45" xfId="0" applyFont="1"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0" fontId="0" fillId="0" borderId="64" xfId="0" applyFont="1" applyBorder="1" applyAlignment="1" applyProtection="1">
      <alignment/>
      <protection hidden="1"/>
    </xf>
    <xf numFmtId="0" fontId="0" fillId="0" borderId="66" xfId="0" applyBorder="1" applyAlignment="1" applyProtection="1">
      <alignment/>
      <protection hidden="1"/>
    </xf>
    <xf numFmtId="0" fontId="0" fillId="0" borderId="33" xfId="0" applyBorder="1" applyAlignment="1" applyProtection="1">
      <alignment/>
      <protection hidden="1"/>
    </xf>
    <xf numFmtId="0" fontId="3" fillId="0" borderId="10" xfId="0" applyFont="1" applyBorder="1" applyAlignment="1" applyProtection="1">
      <alignment horizontal="center" vertical="center" wrapText="1"/>
      <protection hidden="1"/>
    </xf>
    <xf numFmtId="0" fontId="0" fillId="0" borderId="60" xfId="0" applyFont="1" applyBorder="1" applyAlignment="1" applyProtection="1">
      <alignment/>
      <protection hidden="1"/>
    </xf>
    <xf numFmtId="0" fontId="0" fillId="0" borderId="39" xfId="0" applyBorder="1" applyAlignment="1" applyProtection="1">
      <alignment/>
      <protection hidden="1"/>
    </xf>
    <xf numFmtId="0" fontId="0" fillId="0" borderId="32" xfId="0" applyBorder="1" applyAlignment="1" applyProtection="1">
      <alignment/>
      <protection hidden="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6">
    <dxf>
      <fill>
        <patternFill patternType="none">
          <bgColor indexed="65"/>
        </patternFill>
      </fill>
      <border>
        <right style="thin"/>
      </border>
    </dxf>
    <dxf>
      <fill>
        <patternFill>
          <bgColor indexed="24"/>
        </patternFill>
      </fill>
    </dxf>
    <dxf>
      <fill>
        <patternFill>
          <bgColor indexed="24"/>
        </patternFill>
      </fill>
      <border>
        <right style="thin"/>
      </border>
    </dxf>
    <dxf>
      <font>
        <b/>
        <i val="0"/>
      </font>
      <fill>
        <patternFill patternType="none">
          <bgColor indexed="65"/>
        </patternFill>
      </fill>
      <border>
        <right style="thin"/>
      </border>
    </dxf>
    <dxf>
      <font>
        <b/>
        <i val="0"/>
      </font>
      <fill>
        <patternFill patternType="none">
          <bgColor indexed="65"/>
        </patternFill>
      </fill>
      <border>
        <right style="thin">
          <color rgb="FF000000"/>
        </right>
      </border>
    </dxf>
    <dxf>
      <fill>
        <patternFill>
          <bgColor rgb="FF9999FF"/>
        </patternFill>
      </fill>
      <border>
        <right style="thin">
          <color rgb="FF000000"/>
        </righ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
          <c:y val="0.16975"/>
          <c:w val="0.93875"/>
          <c:h val="0.7445"/>
        </c:manualLayout>
      </c:layout>
      <c:barChart>
        <c:barDir val="col"/>
        <c:grouping val="clustered"/>
        <c:varyColors val="0"/>
        <c:ser>
          <c:idx val="0"/>
          <c:order val="0"/>
          <c:tx>
            <c:strRef>
              <c:f>Grafik!$A$5</c:f>
              <c:strCache>
                <c:ptCount val="1"/>
                <c:pt idx="0">
                  <c:v>Umsatzerlöse</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Grafik!$B$4:$F$4</c:f>
              <c:numCache/>
            </c:numRef>
          </c:cat>
          <c:val>
            <c:numRef>
              <c:f>Grafik!$B$5:$F$5</c:f>
              <c:numCache/>
            </c:numRef>
          </c:val>
        </c:ser>
        <c:ser>
          <c:idx val="1"/>
          <c:order val="1"/>
          <c:tx>
            <c:strRef>
              <c:f>Grafik!$A$6</c:f>
              <c:strCache>
                <c:ptCount val="1"/>
                <c:pt idx="0">
                  <c:v>Personalkosten</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Grafik!$B$4:$F$4</c:f>
              <c:numCache/>
            </c:numRef>
          </c:cat>
          <c:val>
            <c:numRef>
              <c:f>Grafik!$B$6:$F$6</c:f>
              <c:numCache/>
            </c:numRef>
          </c:val>
        </c:ser>
        <c:ser>
          <c:idx val="2"/>
          <c:order val="2"/>
          <c:tx>
            <c:strRef>
              <c:f>Grafik!$A$7</c:f>
              <c:strCache>
                <c:ptCount val="1"/>
                <c:pt idx="0">
                  <c:v>Jahresüberschuss/Jahresfehlbetrag </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Grafik!$B$4:$F$4</c:f>
              <c:numCache/>
            </c:numRef>
          </c:cat>
          <c:val>
            <c:numRef>
              <c:f>Grafik!$B$7:$F$7</c:f>
              <c:numCache/>
            </c:numRef>
          </c:val>
        </c:ser>
        <c:ser>
          <c:idx val="3"/>
          <c:order val="3"/>
          <c:tx>
            <c:strRef>
              <c:f>Grafik!$A$8</c:f>
              <c:strCache>
                <c:ptCount val="1"/>
                <c:pt idx="0">
                  <c:v>verfügbarer Cashflow</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Grafik!$B$4:$F$4</c:f>
              <c:numCache/>
            </c:numRef>
          </c:cat>
          <c:val>
            <c:numRef>
              <c:f>Grafik!$B$8:$F$8</c:f>
              <c:numCache/>
            </c:numRef>
          </c:val>
        </c:ser>
        <c:axId val="12320288"/>
        <c:axId val="43773729"/>
      </c:barChart>
      <c:catAx>
        <c:axId val="1232028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Jahre</a:t>
                </a:r>
              </a:p>
            </c:rich>
          </c:tx>
          <c:layout>
            <c:manualLayout>
              <c:xMode val="factor"/>
              <c:yMode val="factor"/>
              <c:x val="-0.01225"/>
              <c:y val="-0.001"/>
            </c:manualLayout>
          </c:layout>
          <c:overlay val="0"/>
          <c:spPr>
            <a:noFill/>
            <a:ln>
              <a:noFill/>
            </a:ln>
          </c:spPr>
        </c:title>
        <c:delete val="0"/>
        <c:numFmt formatCode="General" sourceLinked="1"/>
        <c:majorTickMark val="out"/>
        <c:minorTickMark val="none"/>
        <c:tickLblPos val="low"/>
        <c:spPr>
          <a:ln w="3175">
            <a:solidFill>
              <a:srgbClr val="000000"/>
            </a:solidFill>
          </a:ln>
        </c:spPr>
        <c:crossAx val="43773729"/>
        <c:crosses val="autoZero"/>
        <c:auto val="1"/>
        <c:lblOffset val="100"/>
        <c:tickLblSkip val="1"/>
        <c:noMultiLvlLbl val="0"/>
      </c:catAx>
      <c:valAx>
        <c:axId val="43773729"/>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Euro</a:t>
                </a:r>
              </a:p>
            </c:rich>
          </c:tx>
          <c:layout>
            <c:manualLayout>
              <c:xMode val="factor"/>
              <c:yMode val="factor"/>
              <c:x val="-0.006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32028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38100</xdr:rowOff>
    </xdr:from>
    <xdr:ext cx="8353425" cy="5705475"/>
    <xdr:sp>
      <xdr:nvSpPr>
        <xdr:cNvPr id="1" name="Text Box 1"/>
        <xdr:cNvSpPr txBox="1">
          <a:spLocks noChangeArrowheads="1"/>
        </xdr:cNvSpPr>
      </xdr:nvSpPr>
      <xdr:spPr>
        <a:xfrm>
          <a:off x="28575" y="38100"/>
          <a:ext cx="8353425" cy="5705475"/>
        </a:xfrm>
        <a:prstGeom prst="rect">
          <a:avLst/>
        </a:prstGeom>
        <a:noFill/>
        <a:ln w="9525" cmpd="sng">
          <a:noFill/>
        </a:ln>
      </xdr:spPr>
      <xdr:txBody>
        <a:bodyPr vertOverflow="clip" wrap="square" lIns="36576" tIns="27432" rIns="0" bIns="0"/>
        <a:p>
          <a:pPr algn="l">
            <a:defRPr/>
          </a:pPr>
          <a:r>
            <a:rPr lang="en-US" cap="none" sz="1200" b="1" i="0" u="sng" baseline="0">
              <a:solidFill>
                <a:srgbClr val="000000"/>
              </a:solidFill>
              <a:latin typeface="Arial"/>
              <a:ea typeface="Arial"/>
              <a:cs typeface="Arial"/>
            </a:rPr>
            <a:t>Hinweise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Das folgende Planungstool ist zur </a:t>
          </a:r>
          <a:r>
            <a:rPr lang="en-US" cap="none" sz="1000" b="1" i="0" u="sng" baseline="0">
              <a:solidFill>
                <a:srgbClr val="000000"/>
              </a:solidFill>
              <a:latin typeface="Arial"/>
              <a:ea typeface="Arial"/>
              <a:cs typeface="Arial"/>
            </a:rPr>
            <a:t>Unterstützung der Gründungsvorbereitung</a:t>
          </a:r>
          <a:r>
            <a:rPr lang="en-US" cap="none" sz="1000" b="1" i="0" u="none" baseline="0">
              <a:solidFill>
                <a:srgbClr val="000000"/>
              </a:solidFill>
              <a:latin typeface="Arial"/>
              <a:ea typeface="Arial"/>
              <a:cs typeface="Arial"/>
            </a:rPr>
            <a:t> entwickelt worden. Es ermöglicht Unternehmensgründern und Dritten (z. B. potentiellen Kapitalgebern) in Zusammenhang mit einem Geschäftsplan (als Anlage), eine Einschätzung der wirtschaftlichen Machbarkeit des geplanten Geschäftsmodells vorzunehmen.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Das Planungstool enthält Vereinfachungen, die einer ersten Planung im Zusammenhang mit einer Unternehmensgründung genügen. Es ersetzt aber  nicht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ein komplexeres betriebswirtschaftliches Steuerungsinstrument (Detaillplanung) im Unternehmen, das mit Aufnahme der Geschäftstätigkeit notwendig wird.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Unter den Tabellen der Einzelpläne befinden sich ggf. Informationen und Hinweise. Diese sind aus dem Druckbereich ausgeschlossen.  An diversen Stellen sind zu einzelnen Tabelleninhalten </a:t>
          </a:r>
          <a:r>
            <a:rPr lang="en-US" cap="none" sz="1000" b="1" i="0" u="sng" baseline="0">
              <a:solidFill>
                <a:srgbClr val="000000"/>
              </a:solidFill>
              <a:latin typeface="Arial"/>
              <a:ea typeface="Arial"/>
              <a:cs typeface="Arial"/>
            </a:rPr>
            <a:t>erläuternde Kommentare</a:t>
          </a:r>
          <a:r>
            <a:rPr lang="en-US" cap="none" sz="1000" b="1" i="0" u="none" baseline="0">
              <a:solidFill>
                <a:srgbClr val="000000"/>
              </a:solidFill>
              <a:latin typeface="Arial"/>
              <a:ea typeface="Arial"/>
              <a:cs typeface="Arial"/>
            </a:rPr>
            <a:t> (Hilfen) hinterlegt. Diese werden sichtbar, wenn der Maus-Pfeil auf die </a:t>
          </a:r>
          <a:r>
            <a:rPr lang="en-US" cap="none" sz="1000" b="1" i="0" u="sng" baseline="0">
              <a:solidFill>
                <a:srgbClr val="000000"/>
              </a:solidFill>
              <a:latin typeface="Arial"/>
              <a:ea typeface="Arial"/>
              <a:cs typeface="Arial"/>
            </a:rPr>
            <a:t>roten Dreiecke</a:t>
          </a:r>
          <a:r>
            <a:rPr lang="en-US" cap="none" sz="1000" b="1" i="0" u="none" baseline="0">
              <a:solidFill>
                <a:srgbClr val="000000"/>
              </a:solidFill>
              <a:latin typeface="Arial"/>
              <a:ea typeface="Arial"/>
              <a:cs typeface="Arial"/>
            </a:rPr>
            <a:t> am oberen rechten Rand geführt wird. Weitere Erläuterungen befinden sich im Bereich Gründungsvorbereitung des Gründerleitfadens.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Die </a:t>
          </a:r>
          <a:r>
            <a:rPr lang="en-US" cap="none" sz="1000" b="1" i="0" u="sng" baseline="0">
              <a:solidFill>
                <a:srgbClr val="000000"/>
              </a:solidFill>
              <a:latin typeface="Arial"/>
              <a:ea typeface="Arial"/>
              <a:cs typeface="Arial"/>
            </a:rPr>
            <a:t>Eingabefelder sind gelb hinterlegt</a:t>
          </a:r>
          <a:r>
            <a:rPr lang="en-US" cap="none" sz="1000" b="1" i="0" u="none" baseline="0">
              <a:solidFill>
                <a:srgbClr val="000000"/>
              </a:solidFill>
              <a:latin typeface="Arial"/>
              <a:ea typeface="Arial"/>
              <a:cs typeface="Arial"/>
            </a:rPr>
            <a:t>. Die Berechnungen erfolgen automatisch. Zwischen den Einzelplänen sind teilweise Verknüpfungen installiert, um Zusammenhänge darzustellen und den Eingabeaufwand zu minimieren. Zur Wahrung der Anwendungsflexibilität des Planungstools  für unterschiedliche Nutzer mit verschiedenen Geschäftsmodellen wurde an anderen    Stellen auf eine Verknüfung der Einzelpläne verzichtet.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Der Planungszeitraum ist auf  5 Jahre festgesetzt. </a:t>
          </a:r>
          <a:r>
            <a:rPr lang="en-US" cap="none" sz="1000" b="1" i="0" u="sng" baseline="0">
              <a:solidFill>
                <a:srgbClr val="000000"/>
              </a:solidFill>
              <a:latin typeface="Arial"/>
              <a:ea typeface="Arial"/>
              <a:cs typeface="Arial"/>
            </a:rPr>
            <a:t>Der auf dem Deckblatt einzugebende Planungsbeginn</a:t>
          </a:r>
          <a:r>
            <a:rPr lang="en-US" cap="none" sz="1000" b="1" i="0" u="none" baseline="0">
              <a:solidFill>
                <a:srgbClr val="000000"/>
              </a:solidFill>
              <a:latin typeface="Arial"/>
              <a:ea typeface="Arial"/>
              <a:cs typeface="Arial"/>
            </a:rPr>
            <a:t> (Jahr)  wird zuzüglich 4 Jahren in die anschließenden Einzelpläne übernommen. Sollte der Planungszeitraum 5 Jahre unterschreiten, so ist dies aus dem Deckblatt und den ungeplanten Jahren in den Einzelplänen ersichtlich.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Die Planung erfolgt in Euro. Eine Betragseingabe ist ggf. bis zu 3-stelligen Millionenangaben in Euro und in Einzelfällen mit 2-stelligem Hinterkomma (Personalplanung, Preiskalkulation) möglich.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 der Betriebswirtschaftlichen Planung sollten grundsätzlich angemessene Reserven (z. B. durch Aufrundung, prozentuale Aufschläge) berücksichtigt werden.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Eine Mehrfachspeicherung des Planungstools ermöglicht das Durchführen von Planungsvarianten (Best-Case, Real-Case, Worst-Case).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Nach Bedarf (z. B. als Anlage zum Geschäftsplan) sind Ausdrucke der gesamten Arbeitsmappe (einschließlich Deckblatt mit Inhaltsangabe) bzw. ausgewählter Einzelpläne möglich. Das Deckblatt und die Einzelplanungen werden auf je einer Seite, mit dem Erstellungsdatum, ausgegeben. Bei der Abgabe der Betriebswirtschaftlichen Planung an Dritte sollte auf ein einheitliches Erstellungsdatum geachtet werden.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152400</xdr:rowOff>
    </xdr:from>
    <xdr:to>
      <xdr:col>5</xdr:col>
      <xdr:colOff>742950</xdr:colOff>
      <xdr:row>35</xdr:row>
      <xdr:rowOff>114300</xdr:rowOff>
    </xdr:to>
    <xdr:graphicFrame>
      <xdr:nvGraphicFramePr>
        <xdr:cNvPr id="1" name="Chart 3"/>
        <xdr:cNvGraphicFramePr/>
      </xdr:nvGraphicFramePr>
      <xdr:xfrm>
        <a:off x="28575" y="1790700"/>
        <a:ext cx="6572250"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SheetLayoutView="100" zoomScalePageLayoutView="0" workbookViewId="0" topLeftCell="A1">
      <selection activeCell="L1" sqref="L1"/>
    </sheetView>
  </sheetViews>
  <sheetFormatPr defaultColWidth="11.421875" defaultRowHeight="12.75"/>
  <sheetData/>
  <sheetProtection password="C7A2" sheet="1" objects="1" scenarios="1"/>
  <printOptions/>
  <pageMargins left="0.787401575" right="0.787401575" top="0.984251969" bottom="0.984251969" header="0.4921259845" footer="0.4921259845"/>
  <pageSetup horizontalDpi="600" verticalDpi="600" orientation="landscape" paperSize="9" scale="96"/>
  <drawing r:id="rId1"/>
</worksheet>
</file>

<file path=xl/worksheets/sheet10.xml><?xml version="1.0" encoding="utf-8"?>
<worksheet xmlns="http://schemas.openxmlformats.org/spreadsheetml/2006/main" xmlns:r="http://schemas.openxmlformats.org/officeDocument/2006/relationships">
  <sheetPr>
    <pageSetUpPr fitToPage="1"/>
  </sheetPr>
  <dimension ref="A1:G51"/>
  <sheetViews>
    <sheetView showGridLines="0" zoomScalePageLayoutView="0" workbookViewId="0" topLeftCell="A1">
      <pane ySplit="4" topLeftCell="A5" activePane="bottomLeft" state="frozen"/>
      <selection pane="topLeft" activeCell="A1" sqref="A1"/>
      <selection pane="bottomLeft" activeCell="B6" sqref="B6"/>
    </sheetView>
  </sheetViews>
  <sheetFormatPr defaultColWidth="11.57421875" defaultRowHeight="12.75"/>
  <cols>
    <col min="1" max="1" width="45.28125" style="2" customWidth="1"/>
    <col min="2" max="3" width="16.28125" style="2" customWidth="1"/>
    <col min="4" max="6" width="14.7109375" style="2" customWidth="1"/>
    <col min="7" max="7" width="13.7109375" style="2" customWidth="1"/>
    <col min="8" max="16384" width="11.421875" style="2" customWidth="1"/>
  </cols>
  <sheetData>
    <row r="1" spans="1:7" ht="15.75">
      <c r="A1" s="19" t="s">
        <v>137</v>
      </c>
      <c r="B1" s="20"/>
      <c r="C1" s="20"/>
      <c r="D1" s="20"/>
      <c r="E1" s="20"/>
      <c r="F1" s="52"/>
      <c r="G1" s="53"/>
    </row>
    <row r="2" spans="1:7" ht="12.75">
      <c r="A2" s="5"/>
      <c r="B2" s="5"/>
      <c r="G2" s="53"/>
    </row>
    <row r="3" spans="1:7" ht="12.75">
      <c r="A3" s="5"/>
      <c r="B3" s="5"/>
      <c r="G3" s="53"/>
    </row>
    <row r="4" spans="1:7" ht="25.5" customHeight="1">
      <c r="A4" s="203"/>
      <c r="B4" s="177">
        <f>Deckblatt!$B$9</f>
        <v>2023</v>
      </c>
      <c r="C4" s="177">
        <f>Deckblatt!$B$9+1</f>
        <v>2024</v>
      </c>
      <c r="D4" s="177">
        <f>Deckblatt!$B$9+2</f>
        <v>2025</v>
      </c>
      <c r="E4" s="177">
        <f>Deckblatt!$B$9+3</f>
        <v>2026</v>
      </c>
      <c r="F4" s="178">
        <f>Deckblatt!$B$9+4</f>
        <v>2027</v>
      </c>
      <c r="G4" s="340"/>
    </row>
    <row r="5" spans="1:7" ht="12.75">
      <c r="A5" s="194" t="s">
        <v>23</v>
      </c>
      <c r="B5" s="210">
        <f>Umsatzplanung!E22</f>
        <v>0</v>
      </c>
      <c r="C5" s="210">
        <f>Umsatzplanung!I22</f>
        <v>0</v>
      </c>
      <c r="D5" s="210">
        <f>Umsatzplanung!M22</f>
        <v>0</v>
      </c>
      <c r="E5" s="210">
        <f>Umsatzplanung!E43</f>
        <v>0</v>
      </c>
      <c r="F5" s="211">
        <f>Umsatzplanung!I43</f>
        <v>0</v>
      </c>
      <c r="G5" s="340"/>
    </row>
    <row r="6" spans="1:7" ht="12.75">
      <c r="A6" s="3" t="s">
        <v>162</v>
      </c>
      <c r="B6" s="169"/>
      <c r="C6" s="169"/>
      <c r="D6" s="169"/>
      <c r="E6" s="169"/>
      <c r="F6" s="170"/>
      <c r="G6" s="341"/>
    </row>
    <row r="7" spans="1:7" ht="12.75">
      <c r="A7" s="202" t="s">
        <v>167</v>
      </c>
      <c r="B7" s="197"/>
      <c r="C7" s="197"/>
      <c r="D7" s="197"/>
      <c r="E7" s="197"/>
      <c r="F7" s="198"/>
      <c r="G7" s="341"/>
    </row>
    <row r="8" spans="1:7" ht="12.75">
      <c r="A8" s="202" t="s">
        <v>168</v>
      </c>
      <c r="B8" s="197"/>
      <c r="C8" s="197"/>
      <c r="D8" s="197"/>
      <c r="E8" s="197"/>
      <c r="F8" s="198"/>
      <c r="G8" s="340"/>
    </row>
    <row r="9" spans="1:7" ht="12.75">
      <c r="A9" s="199" t="s">
        <v>107</v>
      </c>
      <c r="B9" s="200"/>
      <c r="C9" s="200"/>
      <c r="D9" s="200"/>
      <c r="E9" s="200"/>
      <c r="F9" s="201"/>
      <c r="G9" s="340"/>
    </row>
    <row r="10" spans="1:7" ht="12.75">
      <c r="A10" s="3" t="s">
        <v>169</v>
      </c>
      <c r="B10" s="169"/>
      <c r="C10" s="169"/>
      <c r="D10" s="169"/>
      <c r="E10" s="169"/>
      <c r="F10" s="170"/>
      <c r="G10" s="340"/>
    </row>
    <row r="11" spans="1:7" ht="12.75">
      <c r="A11" s="413" t="s">
        <v>170</v>
      </c>
      <c r="B11" s="165">
        <f>SUM(B12:B14)</f>
        <v>0</v>
      </c>
      <c r="C11" s="165">
        <f>SUM(C12:C14)</f>
        <v>0</v>
      </c>
      <c r="D11" s="165">
        <f>SUM(D12:D14)</f>
        <v>0</v>
      </c>
      <c r="E11" s="165">
        <f>SUM(E12:E14)</f>
        <v>0</v>
      </c>
      <c r="F11" s="166">
        <f>SUM(F12:F14)</f>
        <v>0</v>
      </c>
      <c r="G11" s="340"/>
    </row>
    <row r="12" spans="1:7" ht="12.75">
      <c r="A12" s="412" t="s">
        <v>164</v>
      </c>
      <c r="B12" s="212">
        <f>Personalplanung!F24</f>
        <v>0</v>
      </c>
      <c r="C12" s="212">
        <f>Personalplanung!G24</f>
        <v>0</v>
      </c>
      <c r="D12" s="212">
        <f>Personalplanung!H24</f>
        <v>0</v>
      </c>
      <c r="E12" s="212">
        <f>Personalplanung!I24</f>
        <v>0</v>
      </c>
      <c r="F12" s="221">
        <f>Personalplanung!J24</f>
        <v>0</v>
      </c>
      <c r="G12" s="340"/>
    </row>
    <row r="13" spans="1:7" ht="12.75">
      <c r="A13" s="404" t="s">
        <v>165</v>
      </c>
      <c r="B13" s="212">
        <f>Personalplanung!F25</f>
        <v>0</v>
      </c>
      <c r="C13" s="212">
        <f>Personalplanung!G25</f>
        <v>0</v>
      </c>
      <c r="D13" s="212">
        <f>Personalplanung!H25</f>
        <v>0</v>
      </c>
      <c r="E13" s="212">
        <f>Personalplanung!I25</f>
        <v>0</v>
      </c>
      <c r="F13" s="221">
        <f>Personalplanung!J25</f>
        <v>0</v>
      </c>
      <c r="G13" s="340"/>
    </row>
    <row r="14" spans="1:7" ht="12.75">
      <c r="A14" s="411" t="s">
        <v>163</v>
      </c>
      <c r="B14" s="169"/>
      <c r="C14" s="169"/>
      <c r="D14" s="169"/>
      <c r="E14" s="169"/>
      <c r="F14" s="170"/>
      <c r="G14" s="340"/>
    </row>
    <row r="15" spans="1:7" ht="12.75">
      <c r="A15" s="204" t="s">
        <v>0</v>
      </c>
      <c r="B15" s="213">
        <f>Abschreibungsplanung!C41</f>
        <v>0</v>
      </c>
      <c r="C15" s="213">
        <f>Abschreibungsplanung!D41</f>
        <v>0</v>
      </c>
      <c r="D15" s="213">
        <f>Abschreibungsplanung!E41</f>
        <v>0</v>
      </c>
      <c r="E15" s="213">
        <f>Abschreibungsplanung!F41</f>
        <v>0</v>
      </c>
      <c r="F15" s="214">
        <f>Abschreibungsplanung!G41</f>
        <v>0</v>
      </c>
      <c r="G15" s="341"/>
    </row>
    <row r="16" spans="1:7" ht="12.75">
      <c r="A16" s="164" t="s">
        <v>171</v>
      </c>
      <c r="B16" s="165">
        <f>SUM(B17:B27)</f>
        <v>0</v>
      </c>
      <c r="C16" s="165">
        <f>SUM(C17:C27)</f>
        <v>0</v>
      </c>
      <c r="D16" s="165">
        <f>SUM(D17:D27)</f>
        <v>0</v>
      </c>
      <c r="E16" s="165">
        <f>SUM(E17:E27)</f>
        <v>0</v>
      </c>
      <c r="F16" s="166">
        <f>SUM(F17:F27)</f>
        <v>0</v>
      </c>
      <c r="G16" s="341"/>
    </row>
    <row r="17" spans="1:7" ht="12.75">
      <c r="A17" s="414" t="s">
        <v>71</v>
      </c>
      <c r="B17" s="50"/>
      <c r="C17" s="50"/>
      <c r="D17" s="50"/>
      <c r="E17" s="50"/>
      <c r="F17" s="152"/>
      <c r="G17" s="340"/>
    </row>
    <row r="18" spans="1:7" ht="12.75">
      <c r="A18" s="405" t="s">
        <v>72</v>
      </c>
      <c r="B18" s="17"/>
      <c r="C18" s="17"/>
      <c r="D18" s="17"/>
      <c r="E18" s="17"/>
      <c r="F18" s="22"/>
      <c r="G18" s="342"/>
    </row>
    <row r="19" spans="1:7" ht="12.75">
      <c r="A19" s="405" t="s">
        <v>74</v>
      </c>
      <c r="B19" s="17"/>
      <c r="C19" s="17"/>
      <c r="D19" s="17"/>
      <c r="E19" s="17"/>
      <c r="F19" s="22"/>
      <c r="G19" s="342"/>
    </row>
    <row r="20" spans="1:7" ht="12.75">
      <c r="A20" s="405" t="s">
        <v>73</v>
      </c>
      <c r="B20" s="17"/>
      <c r="C20" s="17"/>
      <c r="D20" s="17"/>
      <c r="E20" s="17"/>
      <c r="F20" s="22"/>
      <c r="G20" s="342"/>
    </row>
    <row r="21" spans="1:7" ht="12.75">
      <c r="A21" s="405" t="s">
        <v>75</v>
      </c>
      <c r="B21" s="17"/>
      <c r="C21" s="17"/>
      <c r="D21" s="17"/>
      <c r="E21" s="17"/>
      <c r="F21" s="22"/>
      <c r="G21" s="342"/>
    </row>
    <row r="22" spans="1:7" ht="12.75">
      <c r="A22" s="405" t="s">
        <v>166</v>
      </c>
      <c r="B22" s="17"/>
      <c r="C22" s="17"/>
      <c r="D22" s="17"/>
      <c r="E22" s="17"/>
      <c r="F22" s="22"/>
      <c r="G22" s="342"/>
    </row>
    <row r="23" spans="1:7" ht="12.75">
      <c r="A23" s="405" t="s">
        <v>182</v>
      </c>
      <c r="B23" s="17"/>
      <c r="C23" s="17"/>
      <c r="D23" s="17"/>
      <c r="E23" s="17"/>
      <c r="F23" s="22"/>
      <c r="G23" s="342"/>
    </row>
    <row r="24" spans="1:7" ht="12.75">
      <c r="A24" s="405" t="s">
        <v>24</v>
      </c>
      <c r="B24" s="17"/>
      <c r="C24" s="17"/>
      <c r="D24" s="17"/>
      <c r="E24" s="17"/>
      <c r="F24" s="22"/>
      <c r="G24" s="342"/>
    </row>
    <row r="25" spans="1:7" ht="12.75">
      <c r="A25" s="405" t="s">
        <v>186</v>
      </c>
      <c r="B25" s="17"/>
      <c r="C25" s="17"/>
      <c r="D25" s="17"/>
      <c r="E25" s="17"/>
      <c r="F25" s="22"/>
      <c r="G25" s="342"/>
    </row>
    <row r="26" spans="1:7" ht="12.75">
      <c r="A26" s="405" t="s">
        <v>187</v>
      </c>
      <c r="B26" s="17"/>
      <c r="C26" s="17"/>
      <c r="D26" s="17"/>
      <c r="E26" s="17"/>
      <c r="F26" s="22"/>
      <c r="G26" s="342"/>
    </row>
    <row r="27" spans="1:7" ht="12.75">
      <c r="A27" s="415" t="s">
        <v>76</v>
      </c>
      <c r="B27" s="51"/>
      <c r="C27" s="51"/>
      <c r="D27" s="51"/>
      <c r="E27" s="51"/>
      <c r="F27" s="163"/>
      <c r="G27" s="342"/>
    </row>
    <row r="28" spans="1:7" ht="12.75">
      <c r="A28" s="204" t="s">
        <v>172</v>
      </c>
      <c r="B28" s="192"/>
      <c r="C28" s="192"/>
      <c r="D28" s="192"/>
      <c r="E28" s="192"/>
      <c r="F28" s="193"/>
      <c r="G28" s="342"/>
    </row>
    <row r="29" spans="1:7" ht="12.75">
      <c r="A29" s="205" t="s">
        <v>173</v>
      </c>
      <c r="B29" s="167">
        <f>B5+B6+B7+B8-B9-B10-B11-B15-B16-B28</f>
        <v>0</v>
      </c>
      <c r="C29" s="167">
        <f>C5+C6+C7+C8-C9-C10-C11-C15-C16-C28</f>
        <v>0</v>
      </c>
      <c r="D29" s="167">
        <f>D5+D6+D7+D8-D9-D10-D11-D15-D16-D28</f>
        <v>0</v>
      </c>
      <c r="E29" s="167">
        <f>E5+E6+E7+E8-E9-E10-E11-E15-E16-E28</f>
        <v>0</v>
      </c>
      <c r="F29" s="168">
        <f>F5+F6+F7+F8-F9-F10-F11-F15-F16-F28</f>
        <v>0</v>
      </c>
      <c r="G29" s="342"/>
    </row>
    <row r="30" spans="1:7" ht="12.75">
      <c r="A30" s="206" t="s">
        <v>174</v>
      </c>
      <c r="B30" s="197"/>
      <c r="C30" s="197"/>
      <c r="D30" s="197"/>
      <c r="E30" s="197"/>
      <c r="F30" s="198"/>
      <c r="G30" s="342"/>
    </row>
    <row r="31" spans="1:7" ht="12.75">
      <c r="A31" s="207" t="s">
        <v>175</v>
      </c>
      <c r="B31" s="195"/>
      <c r="C31" s="195"/>
      <c r="D31" s="195"/>
      <c r="E31" s="195"/>
      <c r="F31" s="196"/>
      <c r="G31" s="342"/>
    </row>
    <row r="32" spans="1:7" s="15" customFormat="1" ht="12.75">
      <c r="A32" s="164" t="s">
        <v>176</v>
      </c>
      <c r="B32" s="165">
        <f>B29+B30-B31</f>
        <v>0</v>
      </c>
      <c r="C32" s="165">
        <f>C29+C30-C31</f>
        <v>0</v>
      </c>
      <c r="D32" s="165">
        <f>D29+D30-D31</f>
        <v>0</v>
      </c>
      <c r="E32" s="165">
        <f>E29+E30-E31</f>
        <v>0</v>
      </c>
      <c r="F32" s="166">
        <f>F29+F30-F31</f>
        <v>0</v>
      </c>
      <c r="G32" s="343"/>
    </row>
    <row r="33" spans="1:7" ht="12.75">
      <c r="A33" s="216" t="s">
        <v>177</v>
      </c>
      <c r="B33" s="197"/>
      <c r="C33" s="197"/>
      <c r="D33" s="197"/>
      <c r="E33" s="197"/>
      <c r="F33" s="198"/>
      <c r="G33" s="342"/>
    </row>
    <row r="34" spans="1:7" ht="12.75">
      <c r="A34" s="208" t="s">
        <v>180</v>
      </c>
      <c r="B34" s="169"/>
      <c r="C34" s="169"/>
      <c r="D34" s="169"/>
      <c r="E34" s="169"/>
      <c r="F34" s="170"/>
      <c r="G34" s="342"/>
    </row>
    <row r="35" spans="1:7" ht="12.75">
      <c r="A35" s="205" t="s">
        <v>178</v>
      </c>
      <c r="B35" s="167">
        <f>B32-B33</f>
        <v>0</v>
      </c>
      <c r="C35" s="167">
        <f>C32-C33</f>
        <v>0</v>
      </c>
      <c r="D35" s="167">
        <f>D32-D33</f>
        <v>0</v>
      </c>
      <c r="E35" s="167">
        <f>E32-E33</f>
        <v>0</v>
      </c>
      <c r="F35" s="168">
        <f>F32-F33</f>
        <v>0</v>
      </c>
      <c r="G35" s="342"/>
    </row>
    <row r="36" spans="1:7" ht="12.75">
      <c r="A36" s="209" t="s">
        <v>179</v>
      </c>
      <c r="B36" s="171">
        <f>B35</f>
        <v>0</v>
      </c>
      <c r="C36" s="171">
        <f>B36+C35</f>
        <v>0</v>
      </c>
      <c r="D36" s="171">
        <f>C36+D35</f>
        <v>0</v>
      </c>
      <c r="E36" s="171">
        <f>D36+E35</f>
        <v>0</v>
      </c>
      <c r="F36" s="172">
        <f>E36+F35</f>
        <v>0</v>
      </c>
      <c r="G36" s="342"/>
    </row>
    <row r="37" ht="12.75">
      <c r="G37" s="55"/>
    </row>
    <row r="38" ht="12.75">
      <c r="G38" s="55"/>
    </row>
    <row r="39" spans="1:7" ht="25.5">
      <c r="A39" s="137" t="s">
        <v>288</v>
      </c>
      <c r="G39" s="55"/>
    </row>
    <row r="40" spans="1:7" ht="12.75">
      <c r="A40" s="2" t="s">
        <v>289</v>
      </c>
      <c r="G40" s="53"/>
    </row>
    <row r="41" ht="12.75">
      <c r="G41" s="53"/>
    </row>
    <row r="42" ht="12.75">
      <c r="G42" s="53"/>
    </row>
    <row r="43" ht="12.75">
      <c r="G43" s="53"/>
    </row>
    <row r="44" ht="12.75">
      <c r="G44" s="55"/>
    </row>
    <row r="45" ht="12.75">
      <c r="G45" s="55"/>
    </row>
    <row r="46" ht="12.75">
      <c r="G46" s="55"/>
    </row>
    <row r="47" ht="12.75">
      <c r="G47" s="55"/>
    </row>
    <row r="48" ht="12.75">
      <c r="G48" s="53"/>
    </row>
    <row r="49" ht="12.75">
      <c r="G49" s="54"/>
    </row>
    <row r="50" ht="12.75">
      <c r="G50" s="54"/>
    </row>
    <row r="51" ht="12.75">
      <c r="G51" s="53"/>
    </row>
  </sheetData>
  <sheetProtection password="C7A2" sheet="1" objects="1" scenarios="1"/>
  <printOptions/>
  <pageMargins left="0.787401575" right="0.787401575" top="0.984251969" bottom="0.984251969" header="0.4921259845" footer="0.4921259845"/>
  <pageSetup fitToHeight="1" fitToWidth="1" horizontalDpi="600" verticalDpi="600" orientation="landscape" paperSize="9" scale="97"/>
  <headerFooter alignWithMargins="0">
    <oddFooter>&amp;RStand: &amp;D</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N55"/>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2" sqref="A12"/>
    </sheetView>
  </sheetViews>
  <sheetFormatPr defaultColWidth="11.57421875" defaultRowHeight="12.75"/>
  <cols>
    <col min="1" max="1" width="28.7109375" style="2" customWidth="1"/>
    <col min="2" max="13" width="12.7109375" style="2" customWidth="1"/>
    <col min="14" max="19" width="10.7109375" style="2" customWidth="1"/>
    <col min="20" max="16384" width="11.421875" style="2" customWidth="1"/>
  </cols>
  <sheetData>
    <row r="1" spans="1:3" ht="15.75">
      <c r="A1" s="19" t="s">
        <v>136</v>
      </c>
      <c r="B1" s="20"/>
      <c r="C1" s="20"/>
    </row>
    <row r="2" ht="12.75"/>
    <row r="3" spans="1:14" ht="12.75">
      <c r="A3" s="5"/>
      <c r="B3" s="5"/>
      <c r="C3" s="5"/>
      <c r="D3" s="5"/>
      <c r="E3" s="5"/>
      <c r="F3" s="5"/>
      <c r="G3" s="5"/>
      <c r="H3" s="5"/>
      <c r="I3" s="5"/>
      <c r="J3" s="5"/>
      <c r="K3" s="5"/>
      <c r="L3" s="5"/>
      <c r="M3" s="5"/>
      <c r="N3" s="5"/>
    </row>
    <row r="4" spans="1:14" ht="25.5" customHeight="1">
      <c r="A4" s="191" t="s">
        <v>104</v>
      </c>
      <c r="B4" s="218" t="s">
        <v>238</v>
      </c>
      <c r="C4" s="218" t="s">
        <v>239</v>
      </c>
      <c r="D4" s="218" t="s">
        <v>240</v>
      </c>
      <c r="E4" s="218" t="s">
        <v>241</v>
      </c>
      <c r="F4" s="218" t="s">
        <v>242</v>
      </c>
      <c r="G4" s="218" t="s">
        <v>243</v>
      </c>
      <c r="H4" s="218" t="s">
        <v>244</v>
      </c>
      <c r="I4" s="218" t="s">
        <v>245</v>
      </c>
      <c r="J4" s="218" t="s">
        <v>246</v>
      </c>
      <c r="K4" s="218" t="s">
        <v>247</v>
      </c>
      <c r="L4" s="218" t="s">
        <v>248</v>
      </c>
      <c r="M4" s="219" t="s">
        <v>249</v>
      </c>
      <c r="N4" s="3"/>
    </row>
    <row r="5" spans="1:14" ht="15" customHeight="1">
      <c r="A5" s="32" t="s">
        <v>26</v>
      </c>
      <c r="B5" s="40"/>
      <c r="C5" s="40"/>
      <c r="D5" s="40"/>
      <c r="E5" s="40"/>
      <c r="F5" s="40"/>
      <c r="G5" s="40"/>
      <c r="H5" s="40"/>
      <c r="I5" s="40"/>
      <c r="J5" s="40"/>
      <c r="K5" s="40"/>
      <c r="L5" s="40"/>
      <c r="M5" s="41"/>
      <c r="N5" s="3"/>
    </row>
    <row r="6" spans="1:14" ht="15" customHeight="1">
      <c r="A6" s="405" t="s">
        <v>23</v>
      </c>
      <c r="B6" s="17"/>
      <c r="C6" s="17"/>
      <c r="D6" s="17"/>
      <c r="E6" s="17"/>
      <c r="F6" s="17"/>
      <c r="G6" s="17"/>
      <c r="H6" s="17"/>
      <c r="I6" s="17"/>
      <c r="J6" s="17"/>
      <c r="K6" s="17"/>
      <c r="L6" s="17"/>
      <c r="M6" s="22"/>
      <c r="N6" s="3"/>
    </row>
    <row r="7" spans="1:14" ht="15" customHeight="1">
      <c r="A7" s="405" t="s">
        <v>185</v>
      </c>
      <c r="B7" s="17"/>
      <c r="C7" s="17"/>
      <c r="D7" s="17"/>
      <c r="E7" s="17"/>
      <c r="F7" s="17"/>
      <c r="G7" s="17"/>
      <c r="H7" s="17"/>
      <c r="I7" s="17"/>
      <c r="J7" s="17"/>
      <c r="K7" s="17"/>
      <c r="L7" s="17"/>
      <c r="M7" s="22"/>
      <c r="N7" s="3"/>
    </row>
    <row r="8" spans="1:14" ht="15" customHeight="1">
      <c r="A8" s="405" t="s">
        <v>250</v>
      </c>
      <c r="B8" s="17"/>
      <c r="C8" s="17"/>
      <c r="D8" s="17"/>
      <c r="E8" s="17"/>
      <c r="F8" s="17"/>
      <c r="G8" s="17"/>
      <c r="H8" s="17"/>
      <c r="I8" s="17"/>
      <c r="J8" s="17"/>
      <c r="K8" s="17"/>
      <c r="L8" s="17"/>
      <c r="M8" s="22"/>
      <c r="N8" s="3"/>
    </row>
    <row r="9" spans="1:14" ht="15" customHeight="1">
      <c r="A9" s="405" t="s">
        <v>252</v>
      </c>
      <c r="B9" s="17"/>
      <c r="C9" s="17"/>
      <c r="D9" s="17"/>
      <c r="E9" s="17"/>
      <c r="F9" s="17"/>
      <c r="G9" s="17"/>
      <c r="H9" s="17"/>
      <c r="I9" s="17"/>
      <c r="J9" s="17"/>
      <c r="K9" s="17"/>
      <c r="L9" s="17"/>
      <c r="M9" s="22"/>
      <c r="N9" s="3"/>
    </row>
    <row r="10" spans="1:14" ht="15" customHeight="1">
      <c r="A10" s="405" t="s">
        <v>253</v>
      </c>
      <c r="B10" s="17"/>
      <c r="C10" s="17"/>
      <c r="D10" s="17"/>
      <c r="E10" s="17"/>
      <c r="F10" s="17"/>
      <c r="G10" s="17"/>
      <c r="H10" s="17"/>
      <c r="I10" s="17"/>
      <c r="J10" s="17"/>
      <c r="K10" s="17"/>
      <c r="L10" s="17"/>
      <c r="M10" s="22"/>
      <c r="N10" s="3"/>
    </row>
    <row r="11" spans="1:14" ht="15" customHeight="1">
      <c r="A11" s="405" t="s">
        <v>184</v>
      </c>
      <c r="B11" s="17"/>
      <c r="C11" s="17"/>
      <c r="D11" s="17"/>
      <c r="E11" s="17"/>
      <c r="F11" s="17"/>
      <c r="G11" s="17"/>
      <c r="H11" s="17"/>
      <c r="I11" s="17"/>
      <c r="J11" s="17"/>
      <c r="K11" s="17"/>
      <c r="L11" s="17"/>
      <c r="M11" s="22"/>
      <c r="N11" s="3"/>
    </row>
    <row r="12" spans="1:14" ht="15" customHeight="1">
      <c r="A12" s="189"/>
      <c r="B12" s="17"/>
      <c r="C12" s="17"/>
      <c r="D12" s="17"/>
      <c r="E12" s="17"/>
      <c r="F12" s="17"/>
      <c r="G12" s="17"/>
      <c r="H12" s="17"/>
      <c r="I12" s="17"/>
      <c r="J12" s="17"/>
      <c r="K12" s="17"/>
      <c r="L12" s="17"/>
      <c r="M12" s="22"/>
      <c r="N12" s="3"/>
    </row>
    <row r="13" spans="1:14" ht="15" customHeight="1">
      <c r="A13" s="189"/>
      <c r="B13" s="17"/>
      <c r="C13" s="17"/>
      <c r="D13" s="17"/>
      <c r="E13" s="17"/>
      <c r="F13" s="17"/>
      <c r="G13" s="17"/>
      <c r="H13" s="17"/>
      <c r="I13" s="17"/>
      <c r="J13" s="17"/>
      <c r="K13" s="17"/>
      <c r="L13" s="17"/>
      <c r="M13" s="22"/>
      <c r="N13" s="3"/>
    </row>
    <row r="14" spans="1:14" ht="15" customHeight="1">
      <c r="A14" s="417" t="s">
        <v>27</v>
      </c>
      <c r="B14" s="416">
        <f aca="true" t="shared" si="0" ref="B14:M14">SUM(B6:B13)</f>
        <v>0</v>
      </c>
      <c r="C14" s="416">
        <f t="shared" si="0"/>
        <v>0</v>
      </c>
      <c r="D14" s="416">
        <f t="shared" si="0"/>
        <v>0</v>
      </c>
      <c r="E14" s="416">
        <f t="shared" si="0"/>
        <v>0</v>
      </c>
      <c r="F14" s="416">
        <f t="shared" si="0"/>
        <v>0</v>
      </c>
      <c r="G14" s="416">
        <f t="shared" si="0"/>
        <v>0</v>
      </c>
      <c r="H14" s="416">
        <f t="shared" si="0"/>
        <v>0</v>
      </c>
      <c r="I14" s="416">
        <f t="shared" si="0"/>
        <v>0</v>
      </c>
      <c r="J14" s="416">
        <f t="shared" si="0"/>
        <v>0</v>
      </c>
      <c r="K14" s="416">
        <f t="shared" si="0"/>
        <v>0</v>
      </c>
      <c r="L14" s="416">
        <f t="shared" si="0"/>
        <v>0</v>
      </c>
      <c r="M14" s="418">
        <f t="shared" si="0"/>
        <v>0</v>
      </c>
      <c r="N14" s="3"/>
    </row>
    <row r="15" spans="1:14" ht="15" customHeight="1">
      <c r="A15" s="32" t="s">
        <v>28</v>
      </c>
      <c r="B15" s="36"/>
      <c r="C15" s="36"/>
      <c r="D15" s="36"/>
      <c r="E15" s="36"/>
      <c r="F15" s="36"/>
      <c r="G15" s="36"/>
      <c r="H15" s="36"/>
      <c r="I15" s="36"/>
      <c r="J15" s="36"/>
      <c r="K15" s="36"/>
      <c r="L15" s="36"/>
      <c r="M15" s="37"/>
      <c r="N15" s="3"/>
    </row>
    <row r="16" spans="1:14" ht="15" customHeight="1">
      <c r="A16" s="405" t="s">
        <v>107</v>
      </c>
      <c r="B16" s="17"/>
      <c r="C16" s="17"/>
      <c r="D16" s="17"/>
      <c r="E16" s="17"/>
      <c r="F16" s="17"/>
      <c r="G16" s="17"/>
      <c r="H16" s="17"/>
      <c r="I16" s="17"/>
      <c r="J16" s="17"/>
      <c r="K16" s="17"/>
      <c r="L16" s="17"/>
      <c r="M16" s="22"/>
      <c r="N16" s="3"/>
    </row>
    <row r="17" spans="1:14" ht="15" customHeight="1">
      <c r="A17" s="405" t="s">
        <v>29</v>
      </c>
      <c r="B17" s="17"/>
      <c r="C17" s="17"/>
      <c r="D17" s="17"/>
      <c r="E17" s="17"/>
      <c r="F17" s="17"/>
      <c r="G17" s="17"/>
      <c r="H17" s="17"/>
      <c r="I17" s="17"/>
      <c r="J17" s="17"/>
      <c r="K17" s="17"/>
      <c r="L17" s="17"/>
      <c r="M17" s="22"/>
      <c r="N17" s="3"/>
    </row>
    <row r="18" spans="1:14" ht="15" customHeight="1">
      <c r="A18" s="405" t="s">
        <v>170</v>
      </c>
      <c r="B18" s="17"/>
      <c r="C18" s="17"/>
      <c r="D18" s="17"/>
      <c r="E18" s="17"/>
      <c r="F18" s="17"/>
      <c r="G18" s="17"/>
      <c r="H18" s="17"/>
      <c r="I18" s="17"/>
      <c r="J18" s="17"/>
      <c r="K18" s="17"/>
      <c r="L18" s="17"/>
      <c r="M18" s="22"/>
      <c r="N18" s="3"/>
    </row>
    <row r="19" spans="1:14" ht="15" customHeight="1">
      <c r="A19" s="405" t="s">
        <v>71</v>
      </c>
      <c r="B19" s="17"/>
      <c r="C19" s="17"/>
      <c r="D19" s="17"/>
      <c r="E19" s="17"/>
      <c r="F19" s="17"/>
      <c r="G19" s="17"/>
      <c r="H19" s="17"/>
      <c r="I19" s="17"/>
      <c r="J19" s="17"/>
      <c r="K19" s="17"/>
      <c r="L19" s="17"/>
      <c r="M19" s="22"/>
      <c r="N19" s="3"/>
    </row>
    <row r="20" spans="1:14" ht="15" customHeight="1">
      <c r="A20" s="405" t="s">
        <v>72</v>
      </c>
      <c r="B20" s="17"/>
      <c r="C20" s="17"/>
      <c r="D20" s="17"/>
      <c r="E20" s="17"/>
      <c r="F20" s="17"/>
      <c r="G20" s="17"/>
      <c r="H20" s="17"/>
      <c r="I20" s="17"/>
      <c r="J20" s="17"/>
      <c r="K20" s="17"/>
      <c r="L20" s="17"/>
      <c r="M20" s="22"/>
      <c r="N20" s="3"/>
    </row>
    <row r="21" spans="1:14" ht="15" customHeight="1">
      <c r="A21" s="405" t="s">
        <v>74</v>
      </c>
      <c r="B21" s="17"/>
      <c r="C21" s="17"/>
      <c r="D21" s="17"/>
      <c r="E21" s="17"/>
      <c r="F21" s="17"/>
      <c r="G21" s="17"/>
      <c r="H21" s="17"/>
      <c r="I21" s="17"/>
      <c r="J21" s="17"/>
      <c r="K21" s="17"/>
      <c r="L21" s="17"/>
      <c r="M21" s="22"/>
      <c r="N21" s="3"/>
    </row>
    <row r="22" spans="1:14" ht="15" customHeight="1">
      <c r="A22" s="405" t="s">
        <v>73</v>
      </c>
      <c r="B22" s="17"/>
      <c r="C22" s="17"/>
      <c r="D22" s="17"/>
      <c r="E22" s="17"/>
      <c r="F22" s="17"/>
      <c r="G22" s="17"/>
      <c r="H22" s="17"/>
      <c r="I22" s="17"/>
      <c r="J22" s="17"/>
      <c r="K22" s="17"/>
      <c r="L22" s="17"/>
      <c r="M22" s="22"/>
      <c r="N22" s="3"/>
    </row>
    <row r="23" spans="1:14" ht="15" customHeight="1">
      <c r="A23" s="405" t="s">
        <v>181</v>
      </c>
      <c r="B23" s="17"/>
      <c r="C23" s="17"/>
      <c r="D23" s="17"/>
      <c r="E23" s="17"/>
      <c r="F23" s="17"/>
      <c r="G23" s="17"/>
      <c r="H23" s="17"/>
      <c r="I23" s="17"/>
      <c r="J23" s="17"/>
      <c r="K23" s="17"/>
      <c r="L23" s="17"/>
      <c r="M23" s="22"/>
      <c r="N23" s="3"/>
    </row>
    <row r="24" spans="1:14" ht="15" customHeight="1">
      <c r="A24" s="405" t="s">
        <v>188</v>
      </c>
      <c r="B24" s="17"/>
      <c r="C24" s="17"/>
      <c r="D24" s="17"/>
      <c r="E24" s="17"/>
      <c r="F24" s="17"/>
      <c r="G24" s="17"/>
      <c r="H24" s="17"/>
      <c r="I24" s="17"/>
      <c r="J24" s="17"/>
      <c r="K24" s="17"/>
      <c r="L24" s="17"/>
      <c r="M24" s="22"/>
      <c r="N24" s="3"/>
    </row>
    <row r="25" spans="1:14" ht="15" customHeight="1">
      <c r="A25" s="405" t="s">
        <v>182</v>
      </c>
      <c r="B25" s="17"/>
      <c r="C25" s="17"/>
      <c r="D25" s="17"/>
      <c r="E25" s="17"/>
      <c r="F25" s="17"/>
      <c r="G25" s="17"/>
      <c r="H25" s="17"/>
      <c r="I25" s="17"/>
      <c r="J25" s="17"/>
      <c r="K25" s="17"/>
      <c r="L25" s="17"/>
      <c r="M25" s="22"/>
      <c r="N25" s="3"/>
    </row>
    <row r="26" spans="1:14" ht="15" customHeight="1">
      <c r="A26" s="405" t="s">
        <v>24</v>
      </c>
      <c r="B26" s="17"/>
      <c r="C26" s="17"/>
      <c r="D26" s="17"/>
      <c r="E26" s="17"/>
      <c r="F26" s="17"/>
      <c r="G26" s="17"/>
      <c r="H26" s="17"/>
      <c r="I26" s="17"/>
      <c r="J26" s="17"/>
      <c r="K26" s="17"/>
      <c r="L26" s="17"/>
      <c r="M26" s="22"/>
      <c r="N26" s="3"/>
    </row>
    <row r="27" spans="1:14" ht="15" customHeight="1">
      <c r="A27" s="405" t="s">
        <v>186</v>
      </c>
      <c r="B27" s="17"/>
      <c r="C27" s="17"/>
      <c r="D27" s="17"/>
      <c r="E27" s="17"/>
      <c r="F27" s="17"/>
      <c r="G27" s="17"/>
      <c r="H27" s="17"/>
      <c r="I27" s="17"/>
      <c r="J27" s="17"/>
      <c r="K27" s="17"/>
      <c r="L27" s="17"/>
      <c r="M27" s="22"/>
      <c r="N27" s="3"/>
    </row>
    <row r="28" spans="1:14" ht="15" customHeight="1">
      <c r="A28" s="405" t="s">
        <v>187</v>
      </c>
      <c r="B28" s="17"/>
      <c r="C28" s="17"/>
      <c r="D28" s="17"/>
      <c r="E28" s="17"/>
      <c r="F28" s="17"/>
      <c r="G28" s="17"/>
      <c r="H28" s="17"/>
      <c r="I28" s="17"/>
      <c r="J28" s="17"/>
      <c r="K28" s="17"/>
      <c r="L28" s="17"/>
      <c r="M28" s="22"/>
      <c r="N28" s="3"/>
    </row>
    <row r="29" spans="1:14" ht="15" customHeight="1">
      <c r="A29" s="405" t="s">
        <v>30</v>
      </c>
      <c r="B29" s="17"/>
      <c r="C29" s="17"/>
      <c r="D29" s="17"/>
      <c r="E29" s="17"/>
      <c r="F29" s="17"/>
      <c r="G29" s="17"/>
      <c r="H29" s="17"/>
      <c r="I29" s="17"/>
      <c r="J29" s="17"/>
      <c r="K29" s="17"/>
      <c r="L29" s="17"/>
      <c r="M29" s="22"/>
      <c r="N29" s="3"/>
    </row>
    <row r="30" spans="1:14" ht="15" customHeight="1">
      <c r="A30" s="405" t="s">
        <v>31</v>
      </c>
      <c r="B30" s="17"/>
      <c r="C30" s="17"/>
      <c r="D30" s="17"/>
      <c r="E30" s="17"/>
      <c r="F30" s="17"/>
      <c r="G30" s="17"/>
      <c r="H30" s="17"/>
      <c r="I30" s="17"/>
      <c r="J30" s="17"/>
      <c r="K30" s="17"/>
      <c r="L30" s="17"/>
      <c r="M30" s="22"/>
      <c r="N30" s="3"/>
    </row>
    <row r="31" spans="1:14" ht="15" customHeight="1">
      <c r="A31" s="405" t="s">
        <v>32</v>
      </c>
      <c r="B31" s="17"/>
      <c r="C31" s="17"/>
      <c r="D31" s="17"/>
      <c r="E31" s="17"/>
      <c r="F31" s="17"/>
      <c r="G31" s="17"/>
      <c r="H31" s="17"/>
      <c r="I31" s="17"/>
      <c r="J31" s="17"/>
      <c r="K31" s="17"/>
      <c r="L31" s="17"/>
      <c r="M31" s="22"/>
      <c r="N31" s="3"/>
    </row>
    <row r="32" spans="1:14" ht="15" customHeight="1">
      <c r="A32" s="405" t="s">
        <v>33</v>
      </c>
      <c r="B32" s="39"/>
      <c r="C32" s="39"/>
      <c r="D32" s="39"/>
      <c r="E32" s="39"/>
      <c r="F32" s="39"/>
      <c r="G32" s="39"/>
      <c r="H32" s="39"/>
      <c r="I32" s="39"/>
      <c r="J32" s="39"/>
      <c r="K32" s="39"/>
      <c r="L32" s="39"/>
      <c r="M32" s="48"/>
      <c r="N32" s="3"/>
    </row>
    <row r="33" spans="1:14" ht="15" customHeight="1">
      <c r="A33" s="405" t="s">
        <v>183</v>
      </c>
      <c r="B33" s="17"/>
      <c r="C33" s="17"/>
      <c r="D33" s="17"/>
      <c r="E33" s="17"/>
      <c r="F33" s="17"/>
      <c r="G33" s="17"/>
      <c r="H33" s="17"/>
      <c r="I33" s="17"/>
      <c r="J33" s="17"/>
      <c r="K33" s="17"/>
      <c r="L33" s="17"/>
      <c r="M33" s="22"/>
      <c r="N33" s="3"/>
    </row>
    <row r="34" spans="1:14" ht="15" customHeight="1">
      <c r="A34" s="220"/>
      <c r="B34" s="39"/>
      <c r="C34" s="39"/>
      <c r="D34" s="39"/>
      <c r="E34" s="39"/>
      <c r="F34" s="39"/>
      <c r="G34" s="39"/>
      <c r="H34" s="39"/>
      <c r="I34" s="39"/>
      <c r="J34" s="39"/>
      <c r="K34" s="39"/>
      <c r="L34" s="39"/>
      <c r="M34" s="48"/>
      <c r="N34" s="3"/>
    </row>
    <row r="35" spans="1:14" ht="15" customHeight="1">
      <c r="A35" s="220"/>
      <c r="B35" s="39"/>
      <c r="C35" s="39"/>
      <c r="D35" s="39"/>
      <c r="E35" s="39"/>
      <c r="F35" s="39"/>
      <c r="G35" s="39"/>
      <c r="H35" s="39"/>
      <c r="I35" s="39"/>
      <c r="J35" s="39"/>
      <c r="K35" s="39"/>
      <c r="L35" s="39"/>
      <c r="M35" s="48"/>
      <c r="N35" s="3"/>
    </row>
    <row r="36" spans="1:14" ht="15" customHeight="1">
      <c r="A36" s="220"/>
      <c r="B36" s="39"/>
      <c r="C36" s="39"/>
      <c r="D36" s="39"/>
      <c r="E36" s="39"/>
      <c r="F36" s="39"/>
      <c r="G36" s="39"/>
      <c r="H36" s="39"/>
      <c r="I36" s="39"/>
      <c r="J36" s="39"/>
      <c r="K36" s="39"/>
      <c r="L36" s="39"/>
      <c r="M36" s="48"/>
      <c r="N36" s="3"/>
    </row>
    <row r="37" spans="1:14" ht="15" customHeight="1">
      <c r="A37" s="417" t="s">
        <v>34</v>
      </c>
      <c r="B37" s="416">
        <f>SUM(B16:B36)</f>
        <v>0</v>
      </c>
      <c r="C37" s="416">
        <f aca="true" t="shared" si="1" ref="C37:M37">SUM(C16:C36)</f>
        <v>0</v>
      </c>
      <c r="D37" s="416">
        <f t="shared" si="1"/>
        <v>0</v>
      </c>
      <c r="E37" s="416">
        <f t="shared" si="1"/>
        <v>0</v>
      </c>
      <c r="F37" s="416">
        <f t="shared" si="1"/>
        <v>0</v>
      </c>
      <c r="G37" s="416">
        <f t="shared" si="1"/>
        <v>0</v>
      </c>
      <c r="H37" s="416">
        <f t="shared" si="1"/>
        <v>0</v>
      </c>
      <c r="I37" s="416">
        <f t="shared" si="1"/>
        <v>0</v>
      </c>
      <c r="J37" s="416">
        <f t="shared" si="1"/>
        <v>0</v>
      </c>
      <c r="K37" s="416">
        <f t="shared" si="1"/>
        <v>0</v>
      </c>
      <c r="L37" s="416">
        <f t="shared" si="1"/>
        <v>0</v>
      </c>
      <c r="M37" s="418">
        <f t="shared" si="1"/>
        <v>0</v>
      </c>
      <c r="N37" s="3"/>
    </row>
    <row r="38" spans="1:14" s="15" customFormat="1" ht="15" customHeight="1">
      <c r="A38" s="164" t="s">
        <v>67</v>
      </c>
      <c r="B38" s="173">
        <f aca="true" t="shared" si="2" ref="B38:M38">+B14-B37</f>
        <v>0</v>
      </c>
      <c r="C38" s="173">
        <f t="shared" si="2"/>
        <v>0</v>
      </c>
      <c r="D38" s="173">
        <f t="shared" si="2"/>
        <v>0</v>
      </c>
      <c r="E38" s="173">
        <f t="shared" si="2"/>
        <v>0</v>
      </c>
      <c r="F38" s="173">
        <f t="shared" si="2"/>
        <v>0</v>
      </c>
      <c r="G38" s="173">
        <f t="shared" si="2"/>
        <v>0</v>
      </c>
      <c r="H38" s="173">
        <f t="shared" si="2"/>
        <v>0</v>
      </c>
      <c r="I38" s="173">
        <f t="shared" si="2"/>
        <v>0</v>
      </c>
      <c r="J38" s="173">
        <f t="shared" si="2"/>
        <v>0</v>
      </c>
      <c r="K38" s="173">
        <f t="shared" si="2"/>
        <v>0</v>
      </c>
      <c r="L38" s="173">
        <f t="shared" si="2"/>
        <v>0</v>
      </c>
      <c r="M38" s="174">
        <f t="shared" si="2"/>
        <v>0</v>
      </c>
      <c r="N38" s="215"/>
    </row>
    <row r="39" spans="1:14" ht="15" customHeight="1">
      <c r="A39" s="417" t="s">
        <v>65</v>
      </c>
      <c r="B39" s="416"/>
      <c r="C39" s="416">
        <f>B40</f>
        <v>0</v>
      </c>
      <c r="D39" s="416">
        <f>C40</f>
        <v>0</v>
      </c>
      <c r="E39" s="416">
        <f aca="true" t="shared" si="3" ref="E39:M39">D40</f>
        <v>0</v>
      </c>
      <c r="F39" s="416">
        <f t="shared" si="3"/>
        <v>0</v>
      </c>
      <c r="G39" s="416">
        <f t="shared" si="3"/>
        <v>0</v>
      </c>
      <c r="H39" s="416">
        <f t="shared" si="3"/>
        <v>0</v>
      </c>
      <c r="I39" s="416">
        <f t="shared" si="3"/>
        <v>0</v>
      </c>
      <c r="J39" s="416">
        <f t="shared" si="3"/>
        <v>0</v>
      </c>
      <c r="K39" s="416">
        <f t="shared" si="3"/>
        <v>0</v>
      </c>
      <c r="L39" s="416">
        <f t="shared" si="3"/>
        <v>0</v>
      </c>
      <c r="M39" s="418">
        <f t="shared" si="3"/>
        <v>0</v>
      </c>
      <c r="N39" s="3"/>
    </row>
    <row r="40" spans="1:14" s="15" customFormat="1" ht="15" customHeight="1">
      <c r="A40" s="164" t="s">
        <v>66</v>
      </c>
      <c r="B40" s="173">
        <f>SUM(B38:B39)</f>
        <v>0</v>
      </c>
      <c r="C40" s="173">
        <f aca="true" t="shared" si="4" ref="C40:M40">SUM(C38:C39)</f>
        <v>0</v>
      </c>
      <c r="D40" s="173">
        <f t="shared" si="4"/>
        <v>0</v>
      </c>
      <c r="E40" s="173">
        <f t="shared" si="4"/>
        <v>0</v>
      </c>
      <c r="F40" s="173">
        <f t="shared" si="4"/>
        <v>0</v>
      </c>
      <c r="G40" s="173">
        <f t="shared" si="4"/>
        <v>0</v>
      </c>
      <c r="H40" s="173">
        <f t="shared" si="4"/>
        <v>0</v>
      </c>
      <c r="I40" s="173">
        <f t="shared" si="4"/>
        <v>0</v>
      </c>
      <c r="J40" s="173">
        <f t="shared" si="4"/>
        <v>0</v>
      </c>
      <c r="K40" s="173">
        <f t="shared" si="4"/>
        <v>0</v>
      </c>
      <c r="L40" s="173">
        <f t="shared" si="4"/>
        <v>0</v>
      </c>
      <c r="M40" s="174">
        <f t="shared" si="4"/>
        <v>0</v>
      </c>
      <c r="N40" s="215"/>
    </row>
    <row r="41" spans="1:14" ht="12.75">
      <c r="A41" s="5"/>
      <c r="B41" s="42"/>
      <c r="C41" s="42"/>
      <c r="D41" s="42"/>
      <c r="E41" s="42"/>
      <c r="F41" s="42"/>
      <c r="G41" s="42"/>
      <c r="H41" s="42"/>
      <c r="I41" s="42"/>
      <c r="J41" s="42"/>
      <c r="K41" s="42"/>
      <c r="L41" s="42"/>
      <c r="M41" s="42"/>
      <c r="N41" s="5"/>
    </row>
    <row r="42" spans="1:14" ht="24.75">
      <c r="A42" s="217" t="s">
        <v>189</v>
      </c>
      <c r="B42" s="44"/>
      <c r="C42" s="44"/>
      <c r="D42" s="44"/>
      <c r="E42" s="44"/>
      <c r="F42" s="44"/>
      <c r="G42" s="44"/>
      <c r="H42" s="44"/>
      <c r="I42" s="44"/>
      <c r="J42" s="44"/>
      <c r="K42" s="44"/>
      <c r="L42" s="44"/>
      <c r="M42" s="44"/>
      <c r="N42" s="5"/>
    </row>
    <row r="43" spans="1:14" ht="12.75">
      <c r="A43" s="43" t="s">
        <v>291</v>
      </c>
      <c r="B43" s="45"/>
      <c r="C43" s="45"/>
      <c r="D43" s="45"/>
      <c r="E43" s="45"/>
      <c r="F43" s="45"/>
      <c r="G43" s="45"/>
      <c r="H43" s="45"/>
      <c r="I43" s="45"/>
      <c r="J43" s="45"/>
      <c r="K43" s="45"/>
      <c r="L43" s="45"/>
      <c r="M43" s="45"/>
      <c r="N43" s="5"/>
    </row>
    <row r="44" spans="1:14" ht="12.75">
      <c r="A44" s="473" t="s">
        <v>290</v>
      </c>
      <c r="B44" s="5"/>
      <c r="C44" s="5"/>
      <c r="D44" s="5"/>
      <c r="E44" s="5"/>
      <c r="F44" s="5"/>
      <c r="G44" s="5"/>
      <c r="H44" s="5"/>
      <c r="I44" s="5"/>
      <c r="J44" s="5"/>
      <c r="K44" s="5"/>
      <c r="L44" s="5"/>
      <c r="M44" s="5"/>
      <c r="N44" s="5"/>
    </row>
    <row r="45" spans="1:14" ht="12.75">
      <c r="A45" s="473"/>
      <c r="B45" s="5"/>
      <c r="C45" s="5"/>
      <c r="D45" s="5"/>
      <c r="E45" s="5"/>
      <c r="F45" s="5"/>
      <c r="G45" s="5"/>
      <c r="H45" s="5"/>
      <c r="I45" s="5"/>
      <c r="J45" s="5"/>
      <c r="K45" s="5"/>
      <c r="L45" s="5"/>
      <c r="M45" s="5"/>
      <c r="N45" s="5"/>
    </row>
    <row r="46" spans="1:14" ht="12.75">
      <c r="A46" s="344" t="s">
        <v>254</v>
      </c>
      <c r="B46" s="5"/>
      <c r="C46" s="5"/>
      <c r="D46" s="5"/>
      <c r="E46" s="5"/>
      <c r="F46" s="5"/>
      <c r="G46" s="5"/>
      <c r="H46" s="5"/>
      <c r="I46" s="5"/>
      <c r="J46" s="5"/>
      <c r="K46" s="5"/>
      <c r="L46" s="5"/>
      <c r="M46" s="5"/>
      <c r="N46" s="5"/>
    </row>
    <row r="47" spans="1:14" ht="12.75">
      <c r="A47" s="46"/>
      <c r="B47" s="5"/>
      <c r="C47" s="5"/>
      <c r="D47" s="5"/>
      <c r="E47" s="5"/>
      <c r="F47" s="5"/>
      <c r="G47" s="5"/>
      <c r="H47" s="5"/>
      <c r="I47" s="5"/>
      <c r="J47" s="5"/>
      <c r="K47" s="5"/>
      <c r="L47" s="5"/>
      <c r="M47" s="5"/>
      <c r="N47" s="5"/>
    </row>
    <row r="48" spans="1:14" ht="12.75">
      <c r="A48" s="5"/>
      <c r="B48" s="42"/>
      <c r="C48" s="42"/>
      <c r="D48" s="42"/>
      <c r="E48" s="42"/>
      <c r="F48" s="42"/>
      <c r="G48" s="42"/>
      <c r="H48" s="42"/>
      <c r="I48" s="42"/>
      <c r="J48" s="42"/>
      <c r="K48" s="42"/>
      <c r="L48" s="42"/>
      <c r="M48" s="42"/>
      <c r="N48" s="5"/>
    </row>
    <row r="49" spans="1:14" ht="12.75">
      <c r="A49" s="5"/>
      <c r="B49" s="42"/>
      <c r="C49" s="42"/>
      <c r="D49" s="42"/>
      <c r="E49" s="42"/>
      <c r="F49" s="42"/>
      <c r="G49" s="42"/>
      <c r="H49" s="42"/>
      <c r="I49" s="42"/>
      <c r="J49" s="42"/>
      <c r="K49" s="42"/>
      <c r="L49" s="42"/>
      <c r="M49" s="42"/>
      <c r="N49" s="5"/>
    </row>
    <row r="50" spans="1:14" ht="12.75">
      <c r="A50" s="5"/>
      <c r="B50" s="42"/>
      <c r="C50" s="42"/>
      <c r="D50" s="42"/>
      <c r="E50" s="42"/>
      <c r="F50" s="42"/>
      <c r="G50" s="42"/>
      <c r="H50" s="42"/>
      <c r="I50" s="42"/>
      <c r="J50" s="42"/>
      <c r="K50" s="42"/>
      <c r="L50" s="42"/>
      <c r="M50" s="42"/>
      <c r="N50" s="5"/>
    </row>
    <row r="51" spans="1:14" ht="12.75">
      <c r="A51" s="5"/>
      <c r="B51" s="42"/>
      <c r="C51" s="42"/>
      <c r="D51" s="42"/>
      <c r="E51" s="42"/>
      <c r="F51" s="42"/>
      <c r="G51" s="42"/>
      <c r="H51" s="42"/>
      <c r="I51" s="42"/>
      <c r="J51" s="42"/>
      <c r="K51" s="42"/>
      <c r="L51" s="42"/>
      <c r="M51" s="42"/>
      <c r="N51" s="5"/>
    </row>
    <row r="52" spans="1:14" ht="12.75">
      <c r="A52" s="5"/>
      <c r="B52" s="5"/>
      <c r="C52" s="5"/>
      <c r="D52" s="5"/>
      <c r="E52" s="5"/>
      <c r="F52" s="5"/>
      <c r="G52" s="5"/>
      <c r="H52" s="5"/>
      <c r="I52" s="5"/>
      <c r="J52" s="5"/>
      <c r="K52" s="5"/>
      <c r="L52" s="5"/>
      <c r="M52" s="5"/>
      <c r="N52" s="5"/>
    </row>
    <row r="53" spans="1:14" ht="12.75">
      <c r="A53" s="5"/>
      <c r="B53" s="5"/>
      <c r="C53" s="5"/>
      <c r="D53" s="5"/>
      <c r="E53" s="5"/>
      <c r="F53" s="5"/>
      <c r="G53" s="5"/>
      <c r="H53" s="5"/>
      <c r="I53" s="5"/>
      <c r="J53" s="5"/>
      <c r="K53" s="5"/>
      <c r="L53" s="5"/>
      <c r="M53" s="5"/>
      <c r="N53" s="5"/>
    </row>
    <row r="55" ht="15.75">
      <c r="A55" s="47"/>
    </row>
  </sheetData>
  <sheetProtection password="C7A2" sheet="1" objects="1" scenarios="1"/>
  <printOptions/>
  <pageMargins left="0.1968503937007874" right="0.1968503937007874" top="0.7874015748031497" bottom="0.3937007874015748" header="0.5118110236220472" footer="0.1968503937007874"/>
  <pageSetup fitToHeight="1" fitToWidth="1" horizontalDpi="600" verticalDpi="600" orientation="landscape" paperSize="9" scale="80"/>
  <headerFooter alignWithMargins="0">
    <oddFooter>&amp;RStand: &amp;D</oddFooter>
  </headerFooter>
  <legacyDrawing r:id="rId2"/>
</worksheet>
</file>

<file path=xl/worksheets/sheet12.xml><?xml version="1.0" encoding="utf-8"?>
<worksheet xmlns="http://schemas.openxmlformats.org/spreadsheetml/2006/main" xmlns:r="http://schemas.openxmlformats.org/officeDocument/2006/relationships">
  <dimension ref="A1:H33"/>
  <sheetViews>
    <sheetView showGridLines="0" zoomScalePageLayoutView="0" workbookViewId="0" topLeftCell="A1">
      <selection activeCell="C5" sqref="C5"/>
    </sheetView>
  </sheetViews>
  <sheetFormatPr defaultColWidth="11.57421875" defaultRowHeight="12.75"/>
  <cols>
    <col min="1" max="1" width="2.140625" style="2" customWidth="1"/>
    <col min="2" max="2" width="30.140625" style="2" customWidth="1"/>
    <col min="3" max="7" width="17.28125" style="2" customWidth="1"/>
    <col min="8" max="16384" width="11.421875" style="2" customWidth="1"/>
  </cols>
  <sheetData>
    <row r="1" spans="1:3" ht="15.75">
      <c r="A1" s="19" t="s">
        <v>262</v>
      </c>
      <c r="B1" s="20"/>
      <c r="C1" s="20"/>
    </row>
    <row r="2" s="5" customFormat="1" ht="12.75"/>
    <row r="3" spans="1:6" s="5" customFormat="1" ht="12.75">
      <c r="A3" s="21"/>
      <c r="B3" s="21"/>
      <c r="C3" s="21"/>
      <c r="D3" s="21"/>
      <c r="E3" s="21"/>
      <c r="F3" s="21"/>
    </row>
    <row r="4" spans="1:8" s="5" customFormat="1" ht="24" customHeight="1">
      <c r="A4" s="176"/>
      <c r="B4" s="176"/>
      <c r="C4" s="177">
        <f>Deckblatt!$B$9</f>
        <v>2023</v>
      </c>
      <c r="D4" s="177">
        <f>Deckblatt!$B$9+1</f>
        <v>2024</v>
      </c>
      <c r="E4" s="177">
        <f>Deckblatt!$B$9+2</f>
        <v>2025</v>
      </c>
      <c r="F4" s="177">
        <f>Deckblatt!$B$9+3</f>
        <v>2026</v>
      </c>
      <c r="G4" s="178">
        <f>Deckblatt!$B$9+4</f>
        <v>2027</v>
      </c>
      <c r="H4" s="3"/>
    </row>
    <row r="5" spans="1:8" ht="12.75">
      <c r="A5" s="421"/>
      <c r="B5" s="422" t="s">
        <v>54</v>
      </c>
      <c r="C5" s="345"/>
      <c r="D5" s="175">
        <f>C21</f>
        <v>0</v>
      </c>
      <c r="E5" s="175">
        <f>D21</f>
        <v>0</v>
      </c>
      <c r="F5" s="175">
        <f>E21</f>
        <v>0</v>
      </c>
      <c r="G5" s="423">
        <f>F21</f>
        <v>0</v>
      </c>
      <c r="H5" s="3"/>
    </row>
    <row r="6" spans="1:8" ht="12.75">
      <c r="A6" s="383" t="s">
        <v>55</v>
      </c>
      <c r="B6" s="405" t="s">
        <v>176</v>
      </c>
      <c r="C6" s="59">
        <f>'GuV-Planung'!B32</f>
        <v>0</v>
      </c>
      <c r="D6" s="59">
        <f>'GuV-Planung'!C32</f>
        <v>0</v>
      </c>
      <c r="E6" s="59">
        <f>'GuV-Planung'!D32</f>
        <v>0</v>
      </c>
      <c r="F6" s="59">
        <f>'GuV-Planung'!E32</f>
        <v>0</v>
      </c>
      <c r="G6" s="61">
        <f>'GuV-Planung'!F32</f>
        <v>0</v>
      </c>
      <c r="H6" s="3"/>
    </row>
    <row r="7" spans="1:8" ht="12.75">
      <c r="A7" s="383" t="s">
        <v>55</v>
      </c>
      <c r="B7" s="405" t="s">
        <v>0</v>
      </c>
      <c r="C7" s="59">
        <f>'GuV-Planung'!B15</f>
        <v>0</v>
      </c>
      <c r="D7" s="59">
        <f>'GuV-Planung'!C15</f>
        <v>0</v>
      </c>
      <c r="E7" s="59">
        <f>'GuV-Planung'!D15</f>
        <v>0</v>
      </c>
      <c r="F7" s="59">
        <f>'GuV-Planung'!E15</f>
        <v>0</v>
      </c>
      <c r="G7" s="61">
        <f>'GuV-Planung'!F15</f>
        <v>0</v>
      </c>
      <c r="H7" s="3"/>
    </row>
    <row r="8" spans="1:8" ht="12.75">
      <c r="A8" s="383" t="s">
        <v>55</v>
      </c>
      <c r="B8" s="405" t="s">
        <v>255</v>
      </c>
      <c r="C8" s="346"/>
      <c r="D8" s="346"/>
      <c r="E8" s="346"/>
      <c r="F8" s="346"/>
      <c r="G8" s="347"/>
      <c r="H8" s="3"/>
    </row>
    <row r="9" spans="1:8" ht="12.75">
      <c r="A9" s="383" t="s">
        <v>56</v>
      </c>
      <c r="B9" s="405" t="s">
        <v>256</v>
      </c>
      <c r="C9" s="346"/>
      <c r="D9" s="346"/>
      <c r="E9" s="346"/>
      <c r="F9" s="346"/>
      <c r="G9" s="347"/>
      <c r="H9" s="3"/>
    </row>
    <row r="10" spans="1:8" ht="12.75">
      <c r="A10" s="436" t="s">
        <v>270</v>
      </c>
      <c r="B10" s="420" t="s">
        <v>263</v>
      </c>
      <c r="C10" s="58">
        <f>C5+C6+C7-C9</f>
        <v>0</v>
      </c>
      <c r="D10" s="58">
        <f>D5+D6+D7-D9</f>
        <v>0</v>
      </c>
      <c r="E10" s="58">
        <f>E5+E6+E7-E9</f>
        <v>0</v>
      </c>
      <c r="F10" s="58">
        <f>F5+F6+F7-F9</f>
        <v>0</v>
      </c>
      <c r="G10" s="60">
        <f>G5+G6+G7-G9</f>
        <v>0</v>
      </c>
      <c r="H10" s="3"/>
    </row>
    <row r="11" spans="1:8" ht="12.75">
      <c r="A11" s="383" t="s">
        <v>56</v>
      </c>
      <c r="B11" s="405" t="s">
        <v>33</v>
      </c>
      <c r="C11" s="59">
        <f>'GuV-Planung'!B33+'GuV-Planung'!B34</f>
        <v>0</v>
      </c>
      <c r="D11" s="59">
        <f>'GuV-Planung'!C33+'GuV-Planung'!C34</f>
        <v>0</v>
      </c>
      <c r="E11" s="59">
        <f>'GuV-Planung'!D33+'GuV-Planung'!D34</f>
        <v>0</v>
      </c>
      <c r="F11" s="59">
        <f>'GuV-Planung'!E33+'GuV-Planung'!E34</f>
        <v>0</v>
      </c>
      <c r="G11" s="61">
        <f>'GuV-Planung'!F33+'GuV-Planung'!F34</f>
        <v>0</v>
      </c>
      <c r="H11" s="3"/>
    </row>
    <row r="12" spans="1:8" ht="12.75">
      <c r="A12" s="383" t="s">
        <v>270</v>
      </c>
      <c r="B12" s="420" t="s">
        <v>264</v>
      </c>
      <c r="C12" s="58">
        <f>C10-C11</f>
        <v>0</v>
      </c>
      <c r="D12" s="58">
        <f>D10-D11</f>
        <v>0</v>
      </c>
      <c r="E12" s="58">
        <f>E10-E11</f>
        <v>0</v>
      </c>
      <c r="F12" s="58">
        <f>F10-F11</f>
        <v>0</v>
      </c>
      <c r="G12" s="60">
        <f>G10-G11</f>
        <v>0</v>
      </c>
      <c r="H12" s="3"/>
    </row>
    <row r="13" spans="1:8" ht="12.75">
      <c r="A13" s="383" t="s">
        <v>55</v>
      </c>
      <c r="B13" s="405" t="s">
        <v>258</v>
      </c>
      <c r="C13" s="348"/>
      <c r="D13" s="348"/>
      <c r="E13" s="348"/>
      <c r="F13" s="348"/>
      <c r="G13" s="349"/>
      <c r="H13" s="3"/>
    </row>
    <row r="14" spans="1:8" ht="12.75">
      <c r="A14" s="383" t="s">
        <v>55</v>
      </c>
      <c r="B14" s="405" t="s">
        <v>57</v>
      </c>
      <c r="C14" s="348"/>
      <c r="D14" s="348"/>
      <c r="E14" s="348"/>
      <c r="F14" s="348"/>
      <c r="G14" s="349"/>
      <c r="H14" s="3"/>
    </row>
    <row r="15" spans="1:8" ht="12.75">
      <c r="A15" s="383" t="s">
        <v>56</v>
      </c>
      <c r="B15" s="405" t="s">
        <v>58</v>
      </c>
      <c r="C15" s="346"/>
      <c r="D15" s="346"/>
      <c r="E15" s="346"/>
      <c r="F15" s="346"/>
      <c r="G15" s="347"/>
      <c r="H15" s="3"/>
    </row>
    <row r="16" spans="1:8" ht="12.75">
      <c r="A16" s="383" t="s">
        <v>270</v>
      </c>
      <c r="B16" s="420" t="s">
        <v>265</v>
      </c>
      <c r="C16" s="58">
        <f>C12+C13+C14-C15</f>
        <v>0</v>
      </c>
      <c r="D16" s="58">
        <f>D12+D13+D14-D15</f>
        <v>0</v>
      </c>
      <c r="E16" s="58">
        <f>E12+E13+E14-E15</f>
        <v>0</v>
      </c>
      <c r="F16" s="58">
        <f>F12+F13+F14-F15</f>
        <v>0</v>
      </c>
      <c r="G16" s="60">
        <f>G12+G13+G14-G15</f>
        <v>0</v>
      </c>
      <c r="H16" s="3"/>
    </row>
    <row r="17" spans="1:8" ht="12.75">
      <c r="A17" s="383" t="s">
        <v>56</v>
      </c>
      <c r="B17" s="405" t="s">
        <v>32</v>
      </c>
      <c r="C17" s="59">
        <f>Investitionsplanung!B41</f>
        <v>0</v>
      </c>
      <c r="D17" s="59">
        <f>Investitionsplanung!C41</f>
        <v>0</v>
      </c>
      <c r="E17" s="59">
        <f>Investitionsplanung!D41</f>
        <v>0</v>
      </c>
      <c r="F17" s="59">
        <f>Investitionsplanung!E41</f>
        <v>0</v>
      </c>
      <c r="G17" s="61">
        <f>Investitionsplanung!F41</f>
        <v>0</v>
      </c>
      <c r="H17" s="3"/>
    </row>
    <row r="18" spans="1:8" ht="12.75">
      <c r="A18" s="383" t="s">
        <v>270</v>
      </c>
      <c r="B18" s="420" t="s">
        <v>266</v>
      </c>
      <c r="C18" s="58">
        <f>C16-C17</f>
        <v>0</v>
      </c>
      <c r="D18" s="58">
        <f>D16-D17</f>
        <v>0</v>
      </c>
      <c r="E18" s="58">
        <f>E16-E17</f>
        <v>0</v>
      </c>
      <c r="F18" s="58">
        <f>F16-F17</f>
        <v>0</v>
      </c>
      <c r="G18" s="60">
        <f>G16-G17</f>
        <v>0</v>
      </c>
      <c r="H18" s="3"/>
    </row>
    <row r="19" spans="1:8" ht="12.75">
      <c r="A19" s="383" t="s">
        <v>55</v>
      </c>
      <c r="B19" s="404" t="s">
        <v>257</v>
      </c>
      <c r="C19" s="350"/>
      <c r="D19" s="350"/>
      <c r="E19" s="350"/>
      <c r="F19" s="350"/>
      <c r="G19" s="351"/>
      <c r="H19" s="3"/>
    </row>
    <row r="20" spans="1:8" ht="12.75">
      <c r="A20" s="388" t="s">
        <v>56</v>
      </c>
      <c r="B20" s="415" t="s">
        <v>261</v>
      </c>
      <c r="C20" s="350"/>
      <c r="D20" s="350"/>
      <c r="E20" s="350"/>
      <c r="F20" s="350"/>
      <c r="G20" s="351"/>
      <c r="H20" s="3"/>
    </row>
    <row r="21" spans="1:8" ht="15">
      <c r="A21" s="435" t="s">
        <v>270</v>
      </c>
      <c r="B21" s="222" t="s">
        <v>267</v>
      </c>
      <c r="C21" s="223">
        <f>C18+C19-C20</f>
        <v>0</v>
      </c>
      <c r="D21" s="223">
        <f>D18+D19-D20</f>
        <v>0</v>
      </c>
      <c r="E21" s="223">
        <f>E18+E19-E20</f>
        <v>0</v>
      </c>
      <c r="F21" s="223">
        <f>F18+F19-F20</f>
        <v>0</v>
      </c>
      <c r="G21" s="224">
        <f>G18+G19-G20</f>
        <v>0</v>
      </c>
      <c r="H21" s="3"/>
    </row>
    <row r="22" spans="1:7" ht="12.75">
      <c r="A22" s="5"/>
      <c r="B22" s="5"/>
      <c r="C22" s="56"/>
      <c r="D22" s="56"/>
      <c r="E22" s="56"/>
      <c r="F22" s="56"/>
      <c r="G22" s="56"/>
    </row>
    <row r="23" spans="2:7" s="5" customFormat="1" ht="26.25">
      <c r="B23" s="132" t="s">
        <v>268</v>
      </c>
      <c r="C23" s="56"/>
      <c r="D23" s="56"/>
      <c r="E23" s="56"/>
      <c r="F23" s="56"/>
      <c r="G23" s="56"/>
    </row>
    <row r="24" spans="2:7" s="5" customFormat="1" ht="12.75">
      <c r="B24" s="5" t="s">
        <v>190</v>
      </c>
      <c r="C24" s="56"/>
      <c r="D24" s="56"/>
      <c r="E24" s="56"/>
      <c r="F24" s="56"/>
      <c r="G24" s="56"/>
    </row>
    <row r="25" spans="2:7" s="5" customFormat="1" ht="12.75">
      <c r="B25" s="5" t="s">
        <v>191</v>
      </c>
      <c r="C25" s="9"/>
      <c r="D25" s="9"/>
      <c r="E25" s="9"/>
      <c r="F25" s="9"/>
      <c r="G25" s="9"/>
    </row>
    <row r="26" spans="3:7" s="5" customFormat="1" ht="12.75">
      <c r="C26" s="9"/>
      <c r="D26" s="9"/>
      <c r="E26" s="9"/>
      <c r="F26" s="9"/>
      <c r="G26" s="9"/>
    </row>
    <row r="30" spans="3:6" ht="12.75">
      <c r="C30" s="57"/>
      <c r="D30" s="57"/>
      <c r="E30" s="57"/>
      <c r="F30" s="57"/>
    </row>
    <row r="31" spans="3:6" ht="12.75">
      <c r="C31" s="57"/>
      <c r="D31" s="57"/>
      <c r="E31" s="57"/>
      <c r="F31" s="57"/>
    </row>
    <row r="32" spans="3:6" ht="12.75">
      <c r="C32" s="57"/>
      <c r="D32" s="57"/>
      <c r="E32" s="57"/>
      <c r="F32" s="57"/>
    </row>
    <row r="33" spans="3:4" ht="12.75">
      <c r="C33" s="57"/>
      <c r="D33" s="57"/>
    </row>
  </sheetData>
  <sheetProtection password="C7A2" sheet="1" objects="1" scenarios="1"/>
  <printOptions/>
  <pageMargins left="1.1811023622047245" right="0.7874015748031497" top="0.984251968503937" bottom="0.984251968503937" header="0.5118110236220472" footer="0.5118110236220472"/>
  <pageSetup horizontalDpi="600" verticalDpi="600" orientation="landscape" paperSize="9"/>
  <headerFooter alignWithMargins="0">
    <oddFooter>&amp;RStand: &amp;D</oddFoot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P50"/>
  <sheetViews>
    <sheetView showGridLines="0" zoomScalePageLayoutView="0" workbookViewId="0" topLeftCell="A1">
      <pane ySplit="4" topLeftCell="A5" activePane="bottomLeft" state="frozen"/>
      <selection pane="topLeft" activeCell="A1" sqref="A1"/>
      <selection pane="bottomLeft" activeCell="A10" sqref="A10"/>
    </sheetView>
  </sheetViews>
  <sheetFormatPr defaultColWidth="11.57421875" defaultRowHeight="12.75"/>
  <cols>
    <col min="1" max="1" width="50.421875" style="2" customWidth="1"/>
    <col min="2" max="2" width="23.140625" style="2" customWidth="1"/>
    <col min="3" max="6" width="14.7109375" style="2" customWidth="1"/>
    <col min="7" max="16384" width="11.421875" style="2" customWidth="1"/>
  </cols>
  <sheetData>
    <row r="1" spans="1:2" ht="15.75">
      <c r="A1" s="19" t="s">
        <v>158</v>
      </c>
      <c r="B1" s="20"/>
    </row>
    <row r="2" ht="12.75"/>
    <row r="3" ht="12.75"/>
    <row r="4" spans="1:42" s="15" customFormat="1" ht="36" customHeight="1">
      <c r="A4" s="183"/>
      <c r="B4" s="184" t="s">
        <v>159</v>
      </c>
      <c r="C4" s="159"/>
      <c r="D4" s="159"/>
      <c r="E4" s="159"/>
      <c r="F4" s="159"/>
      <c r="G4" s="159"/>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row>
    <row r="5" spans="1:2" ht="14.25">
      <c r="A5" s="35" t="s">
        <v>35</v>
      </c>
      <c r="B5" s="37"/>
    </row>
    <row r="6" spans="1:2" ht="12.75">
      <c r="A6" s="405" t="s">
        <v>36</v>
      </c>
      <c r="B6" s="22"/>
    </row>
    <row r="7" spans="1:2" ht="12.75">
      <c r="A7" s="405" t="s">
        <v>151</v>
      </c>
      <c r="B7" s="22"/>
    </row>
    <row r="8" spans="1:2" ht="12.75">
      <c r="A8" s="405" t="s">
        <v>150</v>
      </c>
      <c r="B8" s="22"/>
    </row>
    <row r="9" spans="1:2" ht="12.75">
      <c r="A9" s="405" t="s">
        <v>295</v>
      </c>
      <c r="B9" s="22"/>
    </row>
    <row r="10" spans="1:2" ht="12.75">
      <c r="A10" s="189"/>
      <c r="B10" s="22"/>
    </row>
    <row r="11" spans="1:2" ht="12.75">
      <c r="A11" s="189"/>
      <c r="B11" s="181"/>
    </row>
    <row r="12" spans="1:2" ht="12.75">
      <c r="A12" s="189"/>
      <c r="B12" s="181"/>
    </row>
    <row r="13" spans="1:2" ht="12.75">
      <c r="A13" s="186" t="s">
        <v>153</v>
      </c>
      <c r="B13" s="187">
        <f>SUM(B6:B12)</f>
        <v>0</v>
      </c>
    </row>
    <row r="14" spans="1:2" ht="14.25">
      <c r="A14" s="35" t="s">
        <v>296</v>
      </c>
      <c r="B14" s="41"/>
    </row>
    <row r="15" spans="1:2" ht="12.75">
      <c r="A15" s="405" t="s">
        <v>152</v>
      </c>
      <c r="B15" s="22"/>
    </row>
    <row r="16" spans="1:2" ht="12.75">
      <c r="A16" s="405" t="s">
        <v>60</v>
      </c>
      <c r="B16" s="22"/>
    </row>
    <row r="17" spans="1:2" ht="12.75">
      <c r="A17" s="404" t="s">
        <v>38</v>
      </c>
      <c r="B17" s="22"/>
    </row>
    <row r="18" spans="1:2" ht="12.75">
      <c r="A18" s="405" t="s">
        <v>297</v>
      </c>
      <c r="B18" s="22"/>
    </row>
    <row r="19" spans="1:2" ht="12.75">
      <c r="A19" s="189"/>
      <c r="B19" s="22"/>
    </row>
    <row r="20" spans="1:2" ht="12.75">
      <c r="A20" s="189"/>
      <c r="B20" s="22"/>
    </row>
    <row r="21" spans="1:2" ht="12.75">
      <c r="A21" s="189"/>
      <c r="B21" s="22"/>
    </row>
    <row r="22" spans="1:2" ht="12.75">
      <c r="A22" s="185" t="s">
        <v>298</v>
      </c>
      <c r="B22" s="188">
        <f>SUM(B15:B21)</f>
        <v>0</v>
      </c>
    </row>
    <row r="23" spans="1:2" ht="14.25">
      <c r="A23" s="35" t="s">
        <v>299</v>
      </c>
      <c r="B23" s="37"/>
    </row>
    <row r="24" spans="1:2" ht="12.75">
      <c r="A24" s="405" t="s">
        <v>59</v>
      </c>
      <c r="B24" s="22"/>
    </row>
    <row r="25" spans="1:2" ht="12.75">
      <c r="A25" s="405" t="s">
        <v>154</v>
      </c>
      <c r="B25" s="22"/>
    </row>
    <row r="26" spans="1:2" ht="12.75">
      <c r="A26" s="405" t="s">
        <v>29</v>
      </c>
      <c r="B26" s="22"/>
    </row>
    <row r="27" spans="1:2" ht="12.75">
      <c r="A27" s="405" t="s">
        <v>300</v>
      </c>
      <c r="B27" s="22"/>
    </row>
    <row r="28" spans="1:2" ht="12.75">
      <c r="A28" s="405" t="s">
        <v>301</v>
      </c>
      <c r="B28" s="22"/>
    </row>
    <row r="29" spans="1:2" ht="12.75">
      <c r="A29" s="405" t="s">
        <v>302</v>
      </c>
      <c r="B29" s="22"/>
    </row>
    <row r="30" spans="1:2" ht="12.75">
      <c r="A30" s="405" t="s">
        <v>303</v>
      </c>
      <c r="B30" s="22"/>
    </row>
    <row r="31" spans="1:2" ht="12.75">
      <c r="A31" s="405" t="s">
        <v>304</v>
      </c>
      <c r="B31" s="22"/>
    </row>
    <row r="32" spans="1:2" ht="12.75">
      <c r="A32" s="405" t="s">
        <v>305</v>
      </c>
      <c r="B32" s="22"/>
    </row>
    <row r="33" spans="1:2" ht="12.75">
      <c r="A33" s="189"/>
      <c r="B33" s="181"/>
    </row>
    <row r="34" spans="1:2" ht="12.75">
      <c r="A34" s="189"/>
      <c r="B34" s="181"/>
    </row>
    <row r="35" spans="1:2" ht="12.75">
      <c r="A35" s="189"/>
      <c r="B35" s="181"/>
    </row>
    <row r="36" spans="1:2" ht="12.75">
      <c r="A36" s="185" t="s">
        <v>306</v>
      </c>
      <c r="B36" s="188">
        <f>SUM(B24:B35)</f>
        <v>0</v>
      </c>
    </row>
    <row r="37" spans="1:2" ht="14.25">
      <c r="A37" s="35" t="s">
        <v>307</v>
      </c>
      <c r="B37" s="37"/>
    </row>
    <row r="38" spans="1:2" ht="12.75">
      <c r="A38" s="405" t="s">
        <v>156</v>
      </c>
      <c r="B38" s="24"/>
    </row>
    <row r="39" spans="1:2" ht="12.75">
      <c r="A39" s="405" t="s">
        <v>308</v>
      </c>
      <c r="B39" s="24"/>
    </row>
    <row r="40" spans="1:2" ht="12.75">
      <c r="A40" s="189"/>
      <c r="B40" s="182"/>
    </row>
    <row r="41" spans="1:2" ht="12.75">
      <c r="A41" s="189"/>
      <c r="B41" s="182"/>
    </row>
    <row r="42" spans="1:2" ht="12.75">
      <c r="A42" s="190"/>
      <c r="B42" s="182"/>
    </row>
    <row r="43" spans="1:2" ht="12.75">
      <c r="A43" s="185" t="s">
        <v>309</v>
      </c>
      <c r="B43" s="188">
        <f>SUM(B38:B42)</f>
        <v>0</v>
      </c>
    </row>
    <row r="44" spans="1:2" ht="12.75">
      <c r="A44" s="164" t="s">
        <v>37</v>
      </c>
      <c r="B44" s="174">
        <f>B13+B22+B36+B43</f>
        <v>0</v>
      </c>
    </row>
    <row r="46" ht="25.5">
      <c r="A46" s="137" t="s">
        <v>292</v>
      </c>
    </row>
    <row r="47" ht="12.75">
      <c r="A47" s="2" t="s">
        <v>293</v>
      </c>
    </row>
    <row r="50" ht="12.75">
      <c r="A50" s="2" t="s">
        <v>157</v>
      </c>
    </row>
  </sheetData>
  <sheetProtection password="C7A2" sheet="1" objects="1" scenarios="1"/>
  <printOptions/>
  <pageMargins left="1.1811023622047245" right="0.7874015748031497" top="0.984251968503937" bottom="0.984251968503937" header="0.5118110236220472" footer="0.5118110236220472"/>
  <pageSetup fitToHeight="1" fitToWidth="1" horizontalDpi="600" verticalDpi="600" orientation="portrait" paperSize="9"/>
  <headerFooter alignWithMargins="0">
    <oddFooter>&amp;RStand: &amp;D</oddFooter>
  </headerFooter>
  <legacyDrawing r:id="rId2"/>
</worksheet>
</file>

<file path=xl/worksheets/sheet14.xml><?xml version="1.0" encoding="utf-8"?>
<worksheet xmlns="http://schemas.openxmlformats.org/spreadsheetml/2006/main" xmlns:r="http://schemas.openxmlformats.org/officeDocument/2006/relationships">
  <dimension ref="A1:AQ46"/>
  <sheetViews>
    <sheetView showGridLines="0" zoomScalePageLayoutView="0" workbookViewId="0" topLeftCell="A1">
      <selection activeCell="C5" sqref="C5"/>
    </sheetView>
  </sheetViews>
  <sheetFormatPr defaultColWidth="11.57421875" defaultRowHeight="12.75"/>
  <cols>
    <col min="1" max="1" width="22.421875" style="2" customWidth="1"/>
    <col min="2" max="2" width="50.421875" style="2" customWidth="1"/>
    <col min="3" max="3" width="23.140625" style="2" customWidth="1"/>
    <col min="4" max="7" width="14.7109375" style="2" customWidth="1"/>
    <col min="8" max="16384" width="11.421875" style="2" customWidth="1"/>
  </cols>
  <sheetData>
    <row r="1" spans="1:3" ht="15.75">
      <c r="A1" s="19" t="s">
        <v>310</v>
      </c>
      <c r="C1" s="20"/>
    </row>
    <row r="2" ht="12.75"/>
    <row r="3" ht="12.75"/>
    <row r="4" spans="1:43" s="15" customFormat="1" ht="36" customHeight="1">
      <c r="A4" s="475"/>
      <c r="B4" s="496" t="s">
        <v>311</v>
      </c>
      <c r="C4" s="476"/>
      <c r="D4" s="159"/>
      <c r="E4" s="159"/>
      <c r="F4" s="159"/>
      <c r="G4" s="159"/>
      <c r="H4" s="159"/>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row>
    <row r="5" spans="1:3" ht="12.75">
      <c r="A5" s="320" t="s">
        <v>80</v>
      </c>
      <c r="B5" s="419" t="s">
        <v>312</v>
      </c>
      <c r="C5" s="480"/>
    </row>
    <row r="6" spans="1:3" ht="12.75">
      <c r="A6" s="477"/>
      <c r="B6" s="419" t="s">
        <v>313</v>
      </c>
      <c r="C6" s="481"/>
    </row>
    <row r="7" spans="1:3" ht="12.75">
      <c r="A7" s="477"/>
      <c r="B7" s="419" t="s">
        <v>314</v>
      </c>
      <c r="C7" s="481"/>
    </row>
    <row r="8" spans="1:3" ht="12.75">
      <c r="A8" s="477"/>
      <c r="B8" s="419" t="s">
        <v>315</v>
      </c>
      <c r="C8" s="481"/>
    </row>
    <row r="9" spans="1:3" ht="12.75">
      <c r="A9" s="477"/>
      <c r="B9" s="385"/>
      <c r="C9" s="481"/>
    </row>
    <row r="10" spans="1:3" ht="12.75">
      <c r="A10" s="477"/>
      <c r="B10" s="385"/>
      <c r="C10" s="481"/>
    </row>
    <row r="11" spans="1:3" ht="12.75">
      <c r="A11" s="477"/>
      <c r="B11" s="385"/>
      <c r="C11" s="481"/>
    </row>
    <row r="12" spans="1:3" ht="12.75">
      <c r="A12" s="478"/>
      <c r="B12" s="479" t="s">
        <v>316</v>
      </c>
      <c r="C12" s="482">
        <f>SUM(C5:C11)</f>
        <v>0</v>
      </c>
    </row>
    <row r="13" spans="1:3" ht="12.75">
      <c r="A13" s="320" t="s">
        <v>317</v>
      </c>
      <c r="B13" s="421" t="s">
        <v>318</v>
      </c>
      <c r="C13" s="480"/>
    </row>
    <row r="14" spans="1:3" ht="12.75">
      <c r="A14" s="477"/>
      <c r="B14" s="419" t="s">
        <v>319</v>
      </c>
      <c r="C14" s="481"/>
    </row>
    <row r="15" spans="1:3" ht="12.75">
      <c r="A15" s="477"/>
      <c r="B15" s="483" t="s">
        <v>320</v>
      </c>
      <c r="C15" s="481"/>
    </row>
    <row r="16" spans="1:3" ht="12.75">
      <c r="A16" s="477"/>
      <c r="B16" s="419" t="s">
        <v>321</v>
      </c>
      <c r="C16" s="481"/>
    </row>
    <row r="17" spans="1:3" ht="12.75">
      <c r="A17" s="477"/>
      <c r="B17" s="419" t="s">
        <v>322</v>
      </c>
      <c r="C17" s="481"/>
    </row>
    <row r="18" spans="1:3" ht="12.75">
      <c r="A18" s="477"/>
      <c r="B18" s="385"/>
      <c r="C18" s="481"/>
    </row>
    <row r="19" spans="1:3" ht="12.75">
      <c r="A19" s="477"/>
      <c r="B19" s="385"/>
      <c r="C19" s="481"/>
    </row>
    <row r="20" spans="1:3" ht="12.75">
      <c r="A20" s="477"/>
      <c r="B20" s="385"/>
      <c r="C20" s="481"/>
    </row>
    <row r="21" spans="1:3" ht="12.75">
      <c r="A21" s="478"/>
      <c r="B21" s="479" t="s">
        <v>323</v>
      </c>
      <c r="C21" s="482">
        <f>SUM(C13:C20)</f>
        <v>0</v>
      </c>
    </row>
    <row r="22" spans="1:3" ht="12.75">
      <c r="A22" s="320" t="s">
        <v>324</v>
      </c>
      <c r="B22" s="421" t="s">
        <v>325</v>
      </c>
      <c r="C22" s="480"/>
    </row>
    <row r="23" spans="1:3" ht="12.75">
      <c r="A23" s="477"/>
      <c r="B23" s="421" t="s">
        <v>326</v>
      </c>
      <c r="C23" s="481"/>
    </row>
    <row r="24" spans="1:3" ht="12.75">
      <c r="A24" s="477"/>
      <c r="B24" s="419" t="s">
        <v>327</v>
      </c>
      <c r="C24" s="481"/>
    </row>
    <row r="25" spans="1:3" ht="12.75">
      <c r="A25" s="477"/>
      <c r="B25" s="419" t="s">
        <v>328</v>
      </c>
      <c r="C25" s="481"/>
    </row>
    <row r="26" spans="1:3" ht="12.75">
      <c r="A26" s="477"/>
      <c r="B26" s="419" t="s">
        <v>329</v>
      </c>
      <c r="C26" s="481"/>
    </row>
    <row r="27" spans="1:3" ht="12.75">
      <c r="A27" s="477"/>
      <c r="B27" s="419" t="s">
        <v>330</v>
      </c>
      <c r="C27" s="481"/>
    </row>
    <row r="28" spans="1:3" ht="12.75">
      <c r="A28" s="477"/>
      <c r="B28" s="419" t="s">
        <v>331</v>
      </c>
      <c r="C28" s="481"/>
    </row>
    <row r="29" spans="1:3" ht="12.75">
      <c r="A29" s="477"/>
      <c r="B29" s="385"/>
      <c r="C29" s="481"/>
    </row>
    <row r="30" spans="1:3" ht="12.75">
      <c r="A30" s="477"/>
      <c r="B30" s="385"/>
      <c r="C30" s="481"/>
    </row>
    <row r="31" spans="1:3" ht="12.75">
      <c r="A31" s="477"/>
      <c r="B31" s="385"/>
      <c r="C31" s="481"/>
    </row>
    <row r="32" spans="1:3" ht="12.75">
      <c r="A32" s="485"/>
      <c r="B32" s="484" t="s">
        <v>332</v>
      </c>
      <c r="C32" s="482">
        <f>SUM(C22:C31)</f>
        <v>0</v>
      </c>
    </row>
    <row r="33" spans="1:3" ht="12.75">
      <c r="A33" s="320" t="s">
        <v>333</v>
      </c>
      <c r="B33" s="487" t="s">
        <v>334</v>
      </c>
      <c r="C33" s="486"/>
    </row>
    <row r="34" spans="1:3" ht="12.75">
      <c r="A34" s="320"/>
      <c r="B34" s="488" t="s">
        <v>335</v>
      </c>
      <c r="C34" s="486"/>
    </row>
    <row r="35" spans="1:3" ht="12.75">
      <c r="A35" s="477"/>
      <c r="B35" s="489" t="s">
        <v>336</v>
      </c>
      <c r="C35" s="182"/>
    </row>
    <row r="36" spans="1:3" ht="12.75">
      <c r="A36" s="477"/>
      <c r="B36" s="90"/>
      <c r="C36" s="182"/>
    </row>
    <row r="37" spans="1:3" ht="12.75">
      <c r="A37" s="477"/>
      <c r="B37" s="90"/>
      <c r="C37" s="182"/>
    </row>
    <row r="38" spans="1:3" ht="12.75">
      <c r="A38" s="477"/>
      <c r="B38" s="139"/>
      <c r="C38" s="182"/>
    </row>
    <row r="39" spans="1:3" ht="12.75">
      <c r="A39" s="477"/>
      <c r="B39" s="490" t="s">
        <v>337</v>
      </c>
      <c r="C39" s="493">
        <f>SUM(C33:C38)</f>
        <v>0</v>
      </c>
    </row>
    <row r="40" spans="1:3" ht="19.5" customHeight="1">
      <c r="A40" s="459" t="s">
        <v>338</v>
      </c>
      <c r="B40" s="246"/>
      <c r="C40" s="494">
        <f>C39+C32+C21+C12</f>
        <v>0</v>
      </c>
    </row>
    <row r="41" spans="1:3" ht="18.75" customHeight="1">
      <c r="A41" s="492" t="s">
        <v>339</v>
      </c>
      <c r="B41" s="491"/>
      <c r="C41" s="495">
        <f>Kapitalbedarfsermittlung!B44</f>
        <v>0</v>
      </c>
    </row>
    <row r="42" spans="1:3" ht="18.75" customHeight="1">
      <c r="A42" s="459" t="s">
        <v>67</v>
      </c>
      <c r="B42" s="246"/>
      <c r="C42" s="494">
        <f>C40-C41</f>
        <v>0</v>
      </c>
    </row>
    <row r="46" ht="12.75">
      <c r="B46" s="2" t="s">
        <v>157</v>
      </c>
    </row>
  </sheetData>
  <sheetProtection password="C7A2" sheet="1" objects="1" scenarios="1"/>
  <printOptions/>
  <pageMargins left="0.787401575" right="0.787401575" top="0.984251969" bottom="0.984251969" header="0.4921259845" footer="0.4921259845"/>
  <pageSetup horizontalDpi="600" verticalDpi="600" orientation="portrait" paperSize="9"/>
  <legacyDrawing r:id="rId2"/>
</worksheet>
</file>

<file path=xl/worksheets/sheet15.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A5" sqref="A5"/>
    </sheetView>
  </sheetViews>
  <sheetFormatPr defaultColWidth="11.57421875" defaultRowHeight="12.75"/>
  <cols>
    <col min="1" max="1" width="32.8515625" style="2" customWidth="1"/>
    <col min="2" max="2" width="16.00390625" style="2" customWidth="1"/>
    <col min="3" max="3" width="8.28125" style="2" customWidth="1"/>
    <col min="4" max="4" width="17.7109375" style="2" customWidth="1"/>
    <col min="5" max="5" width="20.28125" style="2" customWidth="1"/>
    <col min="6" max="16384" width="11.421875" style="2" customWidth="1"/>
  </cols>
  <sheetData>
    <row r="1" ht="15.75">
      <c r="A1" s="19" t="s">
        <v>161</v>
      </c>
    </row>
    <row r="2" ht="12.75"/>
    <row r="3" ht="12.75"/>
    <row r="4" spans="1:5" ht="38.25">
      <c r="A4" s="359" t="s">
        <v>135</v>
      </c>
      <c r="B4" s="360" t="s">
        <v>105</v>
      </c>
      <c r="C4" s="361" t="s">
        <v>106</v>
      </c>
      <c r="D4" s="361" t="s">
        <v>31</v>
      </c>
      <c r="E4" s="362" t="s">
        <v>160</v>
      </c>
    </row>
    <row r="5" spans="1:5" ht="12.75">
      <c r="A5" s="352"/>
      <c r="B5" s="353"/>
      <c r="C5" s="354"/>
      <c r="D5" s="363">
        <f>B5*C5%</f>
        <v>0</v>
      </c>
      <c r="E5" s="152"/>
    </row>
    <row r="6" spans="1:5" ht="12.75">
      <c r="A6" s="90"/>
      <c r="B6" s="355"/>
      <c r="C6" s="356"/>
      <c r="D6" s="363">
        <f aca="true" t="shared" si="0" ref="D6:D15">B6*C6%</f>
        <v>0</v>
      </c>
      <c r="E6" s="22"/>
    </row>
    <row r="7" spans="1:5" ht="12.75">
      <c r="A7" s="90"/>
      <c r="B7" s="355"/>
      <c r="C7" s="356"/>
      <c r="D7" s="363">
        <f t="shared" si="0"/>
        <v>0</v>
      </c>
      <c r="E7" s="22"/>
    </row>
    <row r="8" spans="1:5" ht="12.75">
      <c r="A8" s="90"/>
      <c r="B8" s="355"/>
      <c r="C8" s="356"/>
      <c r="D8" s="363">
        <f t="shared" si="0"/>
        <v>0</v>
      </c>
      <c r="E8" s="22"/>
    </row>
    <row r="9" spans="1:5" ht="12.75">
      <c r="A9" s="90"/>
      <c r="B9" s="355"/>
      <c r="C9" s="356"/>
      <c r="D9" s="363">
        <f t="shared" si="0"/>
        <v>0</v>
      </c>
      <c r="E9" s="22"/>
    </row>
    <row r="10" spans="1:5" ht="12.75">
      <c r="A10" s="90"/>
      <c r="B10" s="355"/>
      <c r="C10" s="356"/>
      <c r="D10" s="363">
        <f t="shared" si="0"/>
        <v>0</v>
      </c>
      <c r="E10" s="22"/>
    </row>
    <row r="11" spans="1:5" ht="12.75">
      <c r="A11" s="90"/>
      <c r="B11" s="355"/>
      <c r="C11" s="356"/>
      <c r="D11" s="363">
        <f t="shared" si="0"/>
        <v>0</v>
      </c>
      <c r="E11" s="22"/>
    </row>
    <row r="12" spans="1:5" ht="12.75">
      <c r="A12" s="90"/>
      <c r="B12" s="355"/>
      <c r="C12" s="356"/>
      <c r="D12" s="363">
        <f t="shared" si="0"/>
        <v>0</v>
      </c>
      <c r="E12" s="22"/>
    </row>
    <row r="13" spans="1:5" ht="12.75">
      <c r="A13" s="90"/>
      <c r="B13" s="355"/>
      <c r="C13" s="356"/>
      <c r="D13" s="363">
        <f t="shared" si="0"/>
        <v>0</v>
      </c>
      <c r="E13" s="22"/>
    </row>
    <row r="14" spans="1:5" ht="12.75">
      <c r="A14" s="90"/>
      <c r="B14" s="355"/>
      <c r="C14" s="356"/>
      <c r="D14" s="363">
        <f t="shared" si="0"/>
        <v>0</v>
      </c>
      <c r="E14" s="22"/>
    </row>
    <row r="15" spans="1:5" ht="12.75">
      <c r="A15" s="139"/>
      <c r="B15" s="357"/>
      <c r="C15" s="358"/>
      <c r="D15" s="363">
        <f t="shared" si="0"/>
        <v>0</v>
      </c>
      <c r="E15" s="163"/>
    </row>
    <row r="16" spans="1:5" s="15" customFormat="1" ht="13.5">
      <c r="A16" s="364" t="s">
        <v>25</v>
      </c>
      <c r="B16" s="365">
        <f>SUM(B5:B15)</f>
        <v>0</v>
      </c>
      <c r="C16" s="366"/>
      <c r="D16" s="366">
        <f>SUM(D5:D15)</f>
        <v>0</v>
      </c>
      <c r="E16" s="367">
        <f>SUM(E5:E15)</f>
        <v>0</v>
      </c>
    </row>
    <row r="18" ht="25.5">
      <c r="A18" s="137" t="s">
        <v>193</v>
      </c>
    </row>
    <row r="19" ht="12.75">
      <c r="A19" s="2" t="s">
        <v>192</v>
      </c>
    </row>
  </sheetData>
  <sheetProtection password="C7A2" sheet="1" objects="1" scenarios="1"/>
  <printOptions/>
  <pageMargins left="1.1811023622047245" right="0.7874015748031497" top="0.984251968503937" bottom="0.984251968503937" header="0.5118110236220472" footer="0.5118110236220472"/>
  <pageSetup horizontalDpi="600" verticalDpi="600" orientation="landscape" paperSize="9"/>
  <headerFooter alignWithMargins="0">
    <oddFooter>&amp;RStand: &amp;D</oddFooter>
  </headerFooter>
  <legacyDrawing r:id="rId2"/>
</worksheet>
</file>

<file path=xl/worksheets/sheet16.xml><?xml version="1.0" encoding="utf-8"?>
<worksheet xmlns="http://schemas.openxmlformats.org/spreadsheetml/2006/main" xmlns:r="http://schemas.openxmlformats.org/officeDocument/2006/relationships">
  <dimension ref="A1:H39"/>
  <sheetViews>
    <sheetView showGridLines="0" zoomScalePageLayoutView="0" workbookViewId="0" topLeftCell="A1">
      <selection activeCell="C6" sqref="C6"/>
    </sheetView>
  </sheetViews>
  <sheetFormatPr defaultColWidth="11.57421875" defaultRowHeight="12.75"/>
  <cols>
    <col min="1" max="1" width="3.421875" style="2" customWidth="1"/>
    <col min="2" max="2" width="45.421875" style="2" customWidth="1"/>
    <col min="3" max="7" width="15.7109375" style="2" customWidth="1"/>
    <col min="8" max="16384" width="11.421875" style="2" customWidth="1"/>
  </cols>
  <sheetData>
    <row r="1" ht="15.75">
      <c r="A1" s="19" t="s">
        <v>138</v>
      </c>
    </row>
    <row r="2" ht="12.75"/>
    <row r="3" ht="12.75"/>
    <row r="4" spans="1:8" ht="24.75" customHeight="1">
      <c r="A4" s="239" t="s">
        <v>86</v>
      </c>
      <c r="B4" s="240"/>
      <c r="C4" s="177">
        <f>Deckblatt!$B$9</f>
        <v>2023</v>
      </c>
      <c r="D4" s="177">
        <f>Deckblatt!$B$9+1</f>
        <v>2024</v>
      </c>
      <c r="E4" s="177">
        <f>Deckblatt!$B$9+2</f>
        <v>2025</v>
      </c>
      <c r="F4" s="177">
        <f>Deckblatt!$B$9+3</f>
        <v>2026</v>
      </c>
      <c r="G4" s="178">
        <f>Deckblatt!$B$9+4</f>
        <v>2027</v>
      </c>
      <c r="H4" s="3"/>
    </row>
    <row r="5" spans="1:8" ht="12.75">
      <c r="A5" s="422" t="s">
        <v>194</v>
      </c>
      <c r="B5" s="432"/>
      <c r="C5" s="225">
        <f>SUM(C6:C8)</f>
        <v>0</v>
      </c>
      <c r="D5" s="225">
        <f>SUM(D6:D8)</f>
        <v>0</v>
      </c>
      <c r="E5" s="225">
        <f>SUM(E6:E8)</f>
        <v>0</v>
      </c>
      <c r="F5" s="225">
        <f>SUM(F6:F8)</f>
        <v>0</v>
      </c>
      <c r="G5" s="226">
        <f>SUM(G6:G8)</f>
        <v>0</v>
      </c>
      <c r="H5" s="3"/>
    </row>
    <row r="6" spans="1:8" ht="12.75">
      <c r="A6" s="419"/>
      <c r="B6" s="424" t="s">
        <v>212</v>
      </c>
      <c r="C6" s="17"/>
      <c r="D6" s="17"/>
      <c r="E6" s="17"/>
      <c r="F6" s="17"/>
      <c r="G6" s="22"/>
      <c r="H6" s="3"/>
    </row>
    <row r="7" spans="1:8" ht="12.75">
      <c r="A7" s="419"/>
      <c r="B7" s="424" t="s">
        <v>197</v>
      </c>
      <c r="C7" s="17"/>
      <c r="D7" s="17"/>
      <c r="E7" s="17"/>
      <c r="F7" s="17"/>
      <c r="G7" s="22"/>
      <c r="H7" s="3"/>
    </row>
    <row r="8" spans="1:8" ht="12.75">
      <c r="A8" s="419"/>
      <c r="B8" s="425" t="s">
        <v>198</v>
      </c>
      <c r="C8" s="17"/>
      <c r="D8" s="17"/>
      <c r="E8" s="17"/>
      <c r="F8" s="17"/>
      <c r="G8" s="22"/>
      <c r="H8" s="3"/>
    </row>
    <row r="9" spans="1:8" ht="12.75">
      <c r="A9" s="427" t="s">
        <v>195</v>
      </c>
      <c r="B9" s="275"/>
      <c r="C9" s="242">
        <f>SUM(C10:C13)</f>
        <v>0</v>
      </c>
      <c r="D9" s="242">
        <f>SUM(D10:D13)</f>
        <v>0</v>
      </c>
      <c r="E9" s="242">
        <f>SUM(E10:E13)</f>
        <v>0</v>
      </c>
      <c r="F9" s="242">
        <f>SUM(F10:F13)</f>
        <v>0</v>
      </c>
      <c r="G9" s="188">
        <f>SUM(G10:G13)</f>
        <v>0</v>
      </c>
      <c r="H9" s="3"/>
    </row>
    <row r="10" spans="1:8" ht="12.75">
      <c r="A10" s="419"/>
      <c r="B10" s="425" t="s">
        <v>213</v>
      </c>
      <c r="C10" s="17"/>
      <c r="D10" s="17"/>
      <c r="E10" s="17"/>
      <c r="F10" s="17"/>
      <c r="G10" s="22"/>
      <c r="H10" s="3"/>
    </row>
    <row r="11" spans="1:8" ht="12.75">
      <c r="A11" s="419"/>
      <c r="B11" s="425" t="s">
        <v>199</v>
      </c>
      <c r="C11" s="17"/>
      <c r="D11" s="17"/>
      <c r="E11" s="17"/>
      <c r="F11" s="17"/>
      <c r="G11" s="22"/>
      <c r="H11" s="3"/>
    </row>
    <row r="12" spans="1:8" ht="12.75">
      <c r="A12" s="419"/>
      <c r="B12" s="425" t="s">
        <v>200</v>
      </c>
      <c r="C12" s="17"/>
      <c r="D12" s="17"/>
      <c r="E12" s="17"/>
      <c r="F12" s="17"/>
      <c r="G12" s="22"/>
      <c r="H12" s="3"/>
    </row>
    <row r="13" spans="1:8" s="228" customFormat="1" ht="25.5">
      <c r="A13" s="433"/>
      <c r="B13" s="426" t="s">
        <v>201</v>
      </c>
      <c r="C13" s="17"/>
      <c r="D13" s="17"/>
      <c r="E13" s="17"/>
      <c r="F13" s="234"/>
      <c r="G13" s="22"/>
      <c r="H13" s="227"/>
    </row>
    <row r="14" spans="1:8" ht="12.75">
      <c r="A14" s="434" t="s">
        <v>196</v>
      </c>
      <c r="B14" s="130"/>
      <c r="C14" s="236"/>
      <c r="D14" s="236"/>
      <c r="E14" s="236"/>
      <c r="F14" s="236"/>
      <c r="G14" s="237"/>
      <c r="H14" s="3"/>
    </row>
    <row r="15" spans="1:8" s="232" customFormat="1" ht="15">
      <c r="A15" s="222" t="s">
        <v>259</v>
      </c>
      <c r="B15" s="229"/>
      <c r="C15" s="230">
        <f>C5+C9+C14</f>
        <v>0</v>
      </c>
      <c r="D15" s="230">
        <f>D5+D9+D14</f>
        <v>0</v>
      </c>
      <c r="E15" s="230">
        <f>E5+E9+E14</f>
        <v>0</v>
      </c>
      <c r="F15" s="230">
        <f>F5+F9+F14</f>
        <v>0</v>
      </c>
      <c r="G15" s="231">
        <f>G5+G9+G14</f>
        <v>0</v>
      </c>
      <c r="H15" s="368"/>
    </row>
    <row r="16" spans="2:7" s="232" customFormat="1" ht="15">
      <c r="B16" s="233"/>
      <c r="C16" s="233"/>
      <c r="D16" s="233"/>
      <c r="E16" s="233"/>
      <c r="F16" s="233"/>
      <c r="G16" s="233"/>
    </row>
    <row r="17" spans="1:8" ht="24.75" customHeight="1">
      <c r="A17" s="239" t="s">
        <v>87</v>
      </c>
      <c r="B17" s="240"/>
      <c r="C17" s="177">
        <f>Deckblatt!$B$9</f>
        <v>2023</v>
      </c>
      <c r="D17" s="177">
        <f>Deckblatt!$B$9+1</f>
        <v>2024</v>
      </c>
      <c r="E17" s="177">
        <f>Deckblatt!$B$9+2</f>
        <v>2025</v>
      </c>
      <c r="F17" s="177">
        <f>Deckblatt!$B$9+3</f>
        <v>2026</v>
      </c>
      <c r="G17" s="178">
        <f>Deckblatt!$B$9+4</f>
        <v>2027</v>
      </c>
      <c r="H17" s="3"/>
    </row>
    <row r="18" spans="1:8" ht="12.75">
      <c r="A18" s="428" t="s">
        <v>202</v>
      </c>
      <c r="B18" s="429"/>
      <c r="C18" s="225">
        <f>SUM(C19:C23)</f>
        <v>0</v>
      </c>
      <c r="D18" s="225">
        <f>SUM(D19:D23)</f>
        <v>0</v>
      </c>
      <c r="E18" s="225">
        <f>SUM(E19:E23)</f>
        <v>0</v>
      </c>
      <c r="F18" s="225">
        <f>SUM(F19:F23)</f>
        <v>0</v>
      </c>
      <c r="G18" s="226">
        <f>SUM(G19:G23)</f>
        <v>0</v>
      </c>
      <c r="H18" s="3"/>
    </row>
    <row r="19" spans="1:8" ht="12.75">
      <c r="A19" s="419"/>
      <c r="B19" s="425" t="s">
        <v>214</v>
      </c>
      <c r="C19" s="17"/>
      <c r="D19" s="17"/>
      <c r="E19" s="17"/>
      <c r="F19" s="17"/>
      <c r="G19" s="22"/>
      <c r="H19" s="3"/>
    </row>
    <row r="20" spans="1:8" ht="12.75">
      <c r="A20" s="419"/>
      <c r="B20" s="425" t="s">
        <v>203</v>
      </c>
      <c r="C20" s="17"/>
      <c r="D20" s="17"/>
      <c r="E20" s="17"/>
      <c r="F20" s="17"/>
      <c r="G20" s="22"/>
      <c r="H20" s="3"/>
    </row>
    <row r="21" spans="1:8" ht="12.75">
      <c r="A21" s="419"/>
      <c r="B21" s="425" t="s">
        <v>204</v>
      </c>
      <c r="C21" s="17"/>
      <c r="D21" s="17"/>
      <c r="E21" s="17"/>
      <c r="F21" s="17"/>
      <c r="G21" s="22"/>
      <c r="H21" s="3"/>
    </row>
    <row r="22" spans="1:8" ht="12.75">
      <c r="A22" s="419"/>
      <c r="B22" s="425" t="s">
        <v>205</v>
      </c>
      <c r="C22" s="17"/>
      <c r="D22" s="17"/>
      <c r="E22" s="17"/>
      <c r="F22" s="17"/>
      <c r="G22" s="22"/>
      <c r="H22" s="3"/>
    </row>
    <row r="23" spans="1:8" ht="12.75">
      <c r="A23" s="419"/>
      <c r="B23" s="425" t="s">
        <v>206</v>
      </c>
      <c r="C23" s="17"/>
      <c r="D23" s="17"/>
      <c r="E23" s="17"/>
      <c r="F23" s="17"/>
      <c r="G23" s="22"/>
      <c r="H23" s="3"/>
    </row>
    <row r="24" spans="1:8" s="15" customFormat="1" ht="12.75">
      <c r="A24" s="427" t="s">
        <v>207</v>
      </c>
      <c r="B24" s="275"/>
      <c r="C24" s="235"/>
      <c r="D24" s="235"/>
      <c r="E24" s="235"/>
      <c r="F24" s="235"/>
      <c r="G24" s="238"/>
      <c r="H24" s="215"/>
    </row>
    <row r="25" spans="1:8" s="15" customFormat="1" ht="12.75">
      <c r="A25" s="427" t="s">
        <v>208</v>
      </c>
      <c r="B25" s="275"/>
      <c r="C25" s="235"/>
      <c r="D25" s="235"/>
      <c r="E25" s="235"/>
      <c r="F25" s="235"/>
      <c r="G25" s="238"/>
      <c r="H25" s="215"/>
    </row>
    <row r="26" spans="1:8" s="15" customFormat="1" ht="12.75">
      <c r="A26" s="430" t="s">
        <v>209</v>
      </c>
      <c r="B26" s="431"/>
      <c r="C26" s="236"/>
      <c r="D26" s="236"/>
      <c r="E26" s="236"/>
      <c r="F26" s="236"/>
      <c r="G26" s="237"/>
      <c r="H26" s="215"/>
    </row>
    <row r="27" spans="1:8" s="232" customFormat="1" ht="15">
      <c r="A27" s="222" t="s">
        <v>260</v>
      </c>
      <c r="B27" s="229"/>
      <c r="C27" s="230">
        <f>C18+C24+C25+C26</f>
        <v>0</v>
      </c>
      <c r="D27" s="230">
        <f>D18+D24+D25+D26</f>
        <v>0</v>
      </c>
      <c r="E27" s="230">
        <f>E18+E24+E25+E26</f>
        <v>0</v>
      </c>
      <c r="F27" s="230">
        <f>F18+F24+F25+F26</f>
        <v>0</v>
      </c>
      <c r="G27" s="231">
        <f>G18+G24+G25+G26</f>
        <v>0</v>
      </c>
      <c r="H27" s="368"/>
    </row>
    <row r="28" spans="1:8" s="232" customFormat="1" ht="12.75" customHeight="1">
      <c r="A28" s="233"/>
      <c r="B28" s="233"/>
      <c r="C28" s="438"/>
      <c r="D28" s="438"/>
      <c r="E28" s="438"/>
      <c r="F28" s="438"/>
      <c r="G28" s="438"/>
      <c r="H28" s="437"/>
    </row>
    <row r="29" ht="12.75" customHeight="1">
      <c r="A29" s="64" t="s">
        <v>273</v>
      </c>
    </row>
    <row r="30" ht="12.75" customHeight="1"/>
    <row r="31" spans="1:7" ht="12.75">
      <c r="A31" s="164" t="s">
        <v>272</v>
      </c>
      <c r="B31" s="246"/>
      <c r="C31" s="173">
        <f>C15-C27</f>
        <v>0</v>
      </c>
      <c r="D31" s="173">
        <f>D15-D27</f>
        <v>0</v>
      </c>
      <c r="E31" s="173">
        <f>E15-E27</f>
        <v>0</v>
      </c>
      <c r="F31" s="173">
        <f>F15-F27</f>
        <v>0</v>
      </c>
      <c r="G31" s="174">
        <f>G15-G27</f>
        <v>0</v>
      </c>
    </row>
    <row r="32" spans="1:7" ht="12.75">
      <c r="A32" s="439"/>
      <c r="B32" s="439"/>
      <c r="C32" s="440"/>
      <c r="D32" s="439"/>
      <c r="E32" s="439"/>
      <c r="F32" s="439"/>
      <c r="G32" s="439"/>
    </row>
    <row r="33" spans="1:7" ht="12.75">
      <c r="A33" s="439"/>
      <c r="B33" s="439"/>
      <c r="C33" s="440"/>
      <c r="D33" s="439"/>
      <c r="E33" s="439"/>
      <c r="F33" s="439"/>
      <c r="G33" s="439"/>
    </row>
    <row r="34" ht="22.5" customHeight="1">
      <c r="A34" s="179" t="s">
        <v>294</v>
      </c>
    </row>
    <row r="36" ht="12.75">
      <c r="A36" s="2" t="s">
        <v>210</v>
      </c>
    </row>
    <row r="37" ht="12" customHeight="1">
      <c r="A37" s="2" t="s">
        <v>211</v>
      </c>
    </row>
    <row r="39" ht="12.75">
      <c r="A39" s="20"/>
    </row>
  </sheetData>
  <sheetProtection password="C7A2" sheet="1" objects="1" scenarios="1"/>
  <printOptions/>
  <pageMargins left="0.787401575" right="0.787401575" top="0.984251969" bottom="0.984251969" header="0.4921259845" footer="0.4921259845"/>
  <pageSetup horizontalDpi="600" verticalDpi="600" orientation="landscape" paperSize="9"/>
  <headerFooter alignWithMargins="0">
    <oddFooter>&amp;RStand: &amp;D</oddFooter>
  </headerFooter>
  <legacyDrawing r:id="rId2"/>
</worksheet>
</file>

<file path=xl/worksheets/sheet17.xml><?xml version="1.0" encoding="utf-8"?>
<worksheet xmlns="http://schemas.openxmlformats.org/spreadsheetml/2006/main" xmlns:r="http://schemas.openxmlformats.org/officeDocument/2006/relationships">
  <dimension ref="A1:J35"/>
  <sheetViews>
    <sheetView showGridLines="0" zoomScalePageLayoutView="0" workbookViewId="0" topLeftCell="A1">
      <selection activeCell="E15" sqref="E15"/>
    </sheetView>
  </sheetViews>
  <sheetFormatPr defaultColWidth="11.57421875" defaultRowHeight="12.75"/>
  <cols>
    <col min="1" max="1" width="24.7109375" style="2" customWidth="1"/>
    <col min="2" max="2" width="16.8515625" style="2" customWidth="1"/>
    <col min="3" max="3" width="7.00390625" style="2" customWidth="1"/>
    <col min="4" max="4" width="17.8515625" style="2" customWidth="1"/>
    <col min="5" max="9" width="12.7109375" style="2" customWidth="1"/>
    <col min="10" max="16384" width="11.421875" style="2" customWidth="1"/>
  </cols>
  <sheetData>
    <row r="1" spans="1:7" ht="15.75">
      <c r="A1" s="19" t="s">
        <v>85</v>
      </c>
      <c r="B1" s="19"/>
      <c r="C1" s="19"/>
      <c r="D1" s="20"/>
      <c r="E1" s="20"/>
      <c r="F1" s="52"/>
      <c r="G1" s="52"/>
    </row>
    <row r="2" spans="2:7" ht="12.75">
      <c r="B2" s="52"/>
      <c r="C2" s="52"/>
      <c r="D2" s="52"/>
      <c r="E2" s="52"/>
      <c r="F2" s="52"/>
      <c r="G2" s="52"/>
    </row>
    <row r="3" spans="1:7" ht="12.75">
      <c r="A3" s="52"/>
      <c r="B3" s="52"/>
      <c r="C3" s="52"/>
      <c r="D3" s="52"/>
      <c r="E3" s="52"/>
      <c r="F3" s="52"/>
      <c r="G3" s="52"/>
    </row>
    <row r="4" spans="2:10" ht="24" customHeight="1">
      <c r="B4" s="205"/>
      <c r="C4" s="243"/>
      <c r="D4" s="244" t="s">
        <v>215</v>
      </c>
      <c r="E4" s="177">
        <f>Deckblatt!$B$9</f>
        <v>2023</v>
      </c>
      <c r="F4" s="177">
        <f>Deckblatt!$B$9+1</f>
        <v>2024</v>
      </c>
      <c r="G4" s="177">
        <f>Deckblatt!$B$9+2</f>
        <v>2025</v>
      </c>
      <c r="H4" s="177">
        <f>Deckblatt!$B$9+3</f>
        <v>2026</v>
      </c>
      <c r="I4" s="178">
        <f>Deckblatt!$B$9+4</f>
        <v>2027</v>
      </c>
      <c r="J4" s="3"/>
    </row>
    <row r="5" spans="2:10" ht="12.75">
      <c r="B5" s="555" t="s">
        <v>80</v>
      </c>
      <c r="C5" s="556"/>
      <c r="D5" s="557"/>
      <c r="E5" s="50"/>
      <c r="F5" s="50"/>
      <c r="G5" s="50"/>
      <c r="H5" s="50"/>
      <c r="I5" s="152"/>
      <c r="J5" s="3"/>
    </row>
    <row r="6" spans="2:10" ht="12.75">
      <c r="B6" s="551" t="s">
        <v>81</v>
      </c>
      <c r="C6" s="552"/>
      <c r="D6" s="553"/>
      <c r="E6" s="17"/>
      <c r="F6" s="17"/>
      <c r="G6" s="17"/>
      <c r="H6" s="17"/>
      <c r="I6" s="22"/>
      <c r="J6" s="3"/>
    </row>
    <row r="7" spans="2:10" ht="12.75">
      <c r="B7" s="551" t="s">
        <v>82</v>
      </c>
      <c r="C7" s="552"/>
      <c r="D7" s="553"/>
      <c r="E7" s="17"/>
      <c r="F7" s="17"/>
      <c r="G7" s="17"/>
      <c r="H7" s="17"/>
      <c r="I7" s="22"/>
      <c r="J7" s="3"/>
    </row>
    <row r="8" spans="2:10" ht="12.75">
      <c r="B8" s="551" t="s">
        <v>83</v>
      </c>
      <c r="C8" s="552"/>
      <c r="D8" s="553"/>
      <c r="E8" s="23"/>
      <c r="F8" s="23"/>
      <c r="G8" s="23"/>
      <c r="H8" s="23"/>
      <c r="I8" s="24"/>
      <c r="J8" s="3"/>
    </row>
    <row r="9" spans="2:10" ht="12.75">
      <c r="B9" s="551" t="s">
        <v>217</v>
      </c>
      <c r="C9" s="552"/>
      <c r="D9" s="553"/>
      <c r="E9" s="23"/>
      <c r="F9" s="23"/>
      <c r="G9" s="23"/>
      <c r="H9" s="23"/>
      <c r="I9" s="24"/>
      <c r="J9" s="3"/>
    </row>
    <row r="10" spans="2:10" ht="12.75">
      <c r="B10" s="551" t="s">
        <v>70</v>
      </c>
      <c r="C10" s="552"/>
      <c r="D10" s="553"/>
      <c r="E10" s="23"/>
      <c r="F10" s="23"/>
      <c r="G10" s="23"/>
      <c r="H10" s="23"/>
      <c r="I10" s="24"/>
      <c r="J10" s="3"/>
    </row>
    <row r="11" spans="2:10" ht="12.75">
      <c r="B11" s="538" t="s">
        <v>84</v>
      </c>
      <c r="C11" s="539"/>
      <c r="D11" s="540"/>
      <c r="E11" s="259"/>
      <c r="F11" s="259"/>
      <c r="G11" s="259"/>
      <c r="H11" s="259"/>
      <c r="I11" s="260"/>
      <c r="J11" s="3"/>
    </row>
    <row r="12" spans="2:3" ht="12.75">
      <c r="B12" s="5"/>
      <c r="C12" s="5"/>
    </row>
    <row r="13" spans="1:9" ht="24" customHeight="1">
      <c r="A13" s="164"/>
      <c r="B13" s="246"/>
      <c r="C13" s="246"/>
      <c r="D13" s="246"/>
      <c r="E13" s="177">
        <f>Deckblatt!$B$9</f>
        <v>2023</v>
      </c>
      <c r="F13" s="177">
        <f>Deckblatt!$B$9+1</f>
        <v>2024</v>
      </c>
      <c r="G13" s="177">
        <f>Deckblatt!$B$9+2</f>
        <v>2025</v>
      </c>
      <c r="H13" s="177">
        <f>Deckblatt!$B$9+3</f>
        <v>2026</v>
      </c>
      <c r="I13" s="178">
        <f>Deckblatt!$B$9+4</f>
        <v>2027</v>
      </c>
    </row>
    <row r="14" spans="1:9" ht="12.75" customHeight="1">
      <c r="A14" s="247"/>
      <c r="B14" s="544" t="s">
        <v>216</v>
      </c>
      <c r="C14" s="547"/>
      <c r="D14" s="248"/>
      <c r="E14" s="249"/>
      <c r="F14" s="249"/>
      <c r="G14" s="249"/>
      <c r="H14" s="249"/>
      <c r="I14" s="250"/>
    </row>
    <row r="15" spans="1:9" ht="12.75" customHeight="1">
      <c r="A15" s="251" t="s">
        <v>222</v>
      </c>
      <c r="B15" s="545"/>
      <c r="C15" s="548"/>
      <c r="D15" s="49"/>
      <c r="E15" s="252" t="e">
        <f>E5/E11</f>
        <v>#DIV/0!</v>
      </c>
      <c r="F15" s="252" t="e">
        <f>F5/F11</f>
        <v>#DIV/0!</v>
      </c>
      <c r="G15" s="252" t="e">
        <f>G5/G11</f>
        <v>#DIV/0!</v>
      </c>
      <c r="H15" s="252" t="e">
        <f>H5/H11</f>
        <v>#DIV/0!</v>
      </c>
      <c r="I15" s="253" t="e">
        <f>I5/I11</f>
        <v>#DIV/0!</v>
      </c>
    </row>
    <row r="16" spans="1:9" ht="12.75">
      <c r="A16" s="254"/>
      <c r="B16" s="546"/>
      <c r="C16" s="549"/>
      <c r="D16" s="255"/>
      <c r="E16" s="256"/>
      <c r="F16" s="256"/>
      <c r="G16" s="256"/>
      <c r="H16" s="256"/>
      <c r="I16" s="257"/>
    </row>
    <row r="17" spans="1:9" ht="12.75">
      <c r="A17" s="247"/>
      <c r="B17" s="544" t="s">
        <v>218</v>
      </c>
      <c r="C17" s="547"/>
      <c r="D17" s="248"/>
      <c r="E17" s="249"/>
      <c r="F17" s="249"/>
      <c r="G17" s="249"/>
      <c r="H17" s="249"/>
      <c r="I17" s="250"/>
    </row>
    <row r="18" spans="1:9" ht="12.75">
      <c r="A18" s="251" t="s">
        <v>223</v>
      </c>
      <c r="B18" s="545"/>
      <c r="C18" s="548"/>
      <c r="D18" s="49"/>
      <c r="E18" s="252" t="e">
        <f>E9/E5</f>
        <v>#DIV/0!</v>
      </c>
      <c r="F18" s="252" t="e">
        <f>F9/F5</f>
        <v>#DIV/0!</v>
      </c>
      <c r="G18" s="252" t="e">
        <f>G9/G5</f>
        <v>#DIV/0!</v>
      </c>
      <c r="H18" s="252" t="e">
        <f>H9/H5</f>
        <v>#DIV/0!</v>
      </c>
      <c r="I18" s="253" t="e">
        <f>I9/I5</f>
        <v>#DIV/0!</v>
      </c>
    </row>
    <row r="19" spans="1:9" ht="12.75">
      <c r="A19" s="254"/>
      <c r="B19" s="546"/>
      <c r="C19" s="549"/>
      <c r="D19" s="255"/>
      <c r="E19" s="256"/>
      <c r="F19" s="256"/>
      <c r="G19" s="256"/>
      <c r="H19" s="256"/>
      <c r="I19" s="257"/>
    </row>
    <row r="20" spans="1:9" ht="12.75">
      <c r="A20" s="247"/>
      <c r="B20" s="544" t="s">
        <v>228</v>
      </c>
      <c r="C20" s="547"/>
      <c r="D20" s="550"/>
      <c r="E20" s="249"/>
      <c r="F20" s="249"/>
      <c r="G20" s="249"/>
      <c r="H20" s="249"/>
      <c r="I20" s="250"/>
    </row>
    <row r="21" spans="1:9" ht="12.75">
      <c r="A21" s="251" t="s">
        <v>224</v>
      </c>
      <c r="B21" s="545"/>
      <c r="C21" s="548"/>
      <c r="D21" s="542"/>
      <c r="E21" s="252" t="e">
        <f>(E9+E7)/E11</f>
        <v>#DIV/0!</v>
      </c>
      <c r="F21" s="252" t="e">
        <f>(F9+F7)/F11</f>
        <v>#DIV/0!</v>
      </c>
      <c r="G21" s="252" t="e">
        <f>(G9+G7)/G11</f>
        <v>#DIV/0!</v>
      </c>
      <c r="H21" s="252" t="e">
        <f>(H9+H7)/H11</f>
        <v>#DIV/0!</v>
      </c>
      <c r="I21" s="253" t="e">
        <f>(I9+I7)/I11</f>
        <v>#DIV/0!</v>
      </c>
    </row>
    <row r="22" spans="1:9" ht="12.75">
      <c r="A22" s="254"/>
      <c r="B22" s="546"/>
      <c r="C22" s="549"/>
      <c r="D22" s="543"/>
      <c r="E22" s="256"/>
      <c r="F22" s="256"/>
      <c r="G22" s="256"/>
      <c r="H22" s="256"/>
      <c r="I22" s="257"/>
    </row>
    <row r="23" spans="1:9" ht="12.75">
      <c r="A23" s="247"/>
      <c r="B23" s="544" t="s">
        <v>221</v>
      </c>
      <c r="C23" s="547"/>
      <c r="D23" s="248"/>
      <c r="E23" s="249"/>
      <c r="F23" s="249"/>
      <c r="G23" s="249"/>
      <c r="H23" s="249"/>
      <c r="I23" s="250"/>
    </row>
    <row r="24" spans="1:9" ht="12.75">
      <c r="A24" s="251" t="s">
        <v>225</v>
      </c>
      <c r="B24" s="545"/>
      <c r="C24" s="548"/>
      <c r="D24" s="49"/>
      <c r="E24" s="252" t="e">
        <f>E9/E10</f>
        <v>#DIV/0!</v>
      </c>
      <c r="F24" s="252" t="e">
        <f>F9/F10</f>
        <v>#DIV/0!</v>
      </c>
      <c r="G24" s="252" t="e">
        <f>G9/G10</f>
        <v>#DIV/0!</v>
      </c>
      <c r="H24" s="252" t="e">
        <f>H9/H10</f>
        <v>#DIV/0!</v>
      </c>
      <c r="I24" s="253" t="e">
        <f>I9/I10</f>
        <v>#DIV/0!</v>
      </c>
    </row>
    <row r="25" spans="1:9" ht="12.75">
      <c r="A25" s="254"/>
      <c r="B25" s="546"/>
      <c r="C25" s="549"/>
      <c r="D25" s="255"/>
      <c r="E25" s="256"/>
      <c r="F25" s="256"/>
      <c r="G25" s="256"/>
      <c r="H25" s="256"/>
      <c r="I25" s="257"/>
    </row>
    <row r="26" spans="1:9" ht="12.75">
      <c r="A26" s="247"/>
      <c r="B26" s="544" t="s">
        <v>219</v>
      </c>
      <c r="C26" s="258"/>
      <c r="D26" s="541" t="s">
        <v>229</v>
      </c>
      <c r="E26" s="249"/>
      <c r="F26" s="249"/>
      <c r="G26" s="249"/>
      <c r="H26" s="249"/>
      <c r="I26" s="250"/>
    </row>
    <row r="27" spans="1:9" ht="12.75">
      <c r="A27" s="251" t="s">
        <v>226</v>
      </c>
      <c r="B27" s="545"/>
      <c r="C27" s="8" t="s">
        <v>271</v>
      </c>
      <c r="D27" s="542"/>
      <c r="E27" s="252" t="e">
        <f>(E9/E10)*(E10/E11)</f>
        <v>#DIV/0!</v>
      </c>
      <c r="F27" s="252" t="e">
        <f>(F9/F10)*(F10/F11)</f>
        <v>#DIV/0!</v>
      </c>
      <c r="G27" s="252" t="e">
        <f>(G9/G10)*(G10/G11)</f>
        <v>#DIV/0!</v>
      </c>
      <c r="H27" s="252" t="e">
        <f>(H9/H10)*(H10/H11)</f>
        <v>#DIV/0!</v>
      </c>
      <c r="I27" s="253" t="e">
        <f>(I9/I10)*(I10/I11)</f>
        <v>#DIV/0!</v>
      </c>
    </row>
    <row r="28" spans="1:9" ht="12.75">
      <c r="A28" s="254"/>
      <c r="B28" s="546"/>
      <c r="C28" s="245"/>
      <c r="D28" s="543"/>
      <c r="E28" s="256"/>
      <c r="F28" s="256"/>
      <c r="G28" s="256"/>
      <c r="H28" s="256"/>
      <c r="I28" s="257"/>
    </row>
    <row r="29" spans="1:9" ht="12.75">
      <c r="A29" s="208"/>
      <c r="B29" s="554" t="s">
        <v>220</v>
      </c>
      <c r="C29" s="548"/>
      <c r="D29" s="542"/>
      <c r="E29" s="252"/>
      <c r="F29" s="252"/>
      <c r="G29" s="252"/>
      <c r="H29" s="252"/>
      <c r="I29" s="253"/>
    </row>
    <row r="30" spans="1:9" ht="12.75">
      <c r="A30" s="251" t="s">
        <v>227</v>
      </c>
      <c r="B30" s="545"/>
      <c r="C30" s="548"/>
      <c r="D30" s="542"/>
      <c r="E30" s="252" t="e">
        <f>(E5+E6)/E8</f>
        <v>#DIV/0!</v>
      </c>
      <c r="F30" s="252" t="e">
        <f>(F5+F6)/F8</f>
        <v>#DIV/0!</v>
      </c>
      <c r="G30" s="252" t="e">
        <f>(G5+G6)/G8</f>
        <v>#DIV/0!</v>
      </c>
      <c r="H30" s="252" t="e">
        <f>(H5+H6)/H8</f>
        <v>#DIV/0!</v>
      </c>
      <c r="I30" s="253" t="e">
        <f>(I5+I6)/I8</f>
        <v>#DIV/0!</v>
      </c>
    </row>
    <row r="31" spans="1:9" ht="12.75">
      <c r="A31" s="199"/>
      <c r="B31" s="546"/>
      <c r="C31" s="549"/>
      <c r="D31" s="543"/>
      <c r="E31" s="256"/>
      <c r="F31" s="256"/>
      <c r="G31" s="256"/>
      <c r="H31" s="256"/>
      <c r="I31" s="257"/>
    </row>
    <row r="32" ht="12.75"/>
    <row r="33" ht="12.75"/>
    <row r="34" ht="26.25">
      <c r="A34" s="137" t="s">
        <v>230</v>
      </c>
    </row>
    <row r="35" ht="12.75">
      <c r="A35" s="2" t="s">
        <v>231</v>
      </c>
    </row>
  </sheetData>
  <sheetProtection password="C7A2" sheet="1" objects="1" scenarios="1"/>
  <mergeCells count="14">
    <mergeCell ref="B9:D9"/>
    <mergeCell ref="B29:D31"/>
    <mergeCell ref="B5:D5"/>
    <mergeCell ref="B6:D6"/>
    <mergeCell ref="B7:D7"/>
    <mergeCell ref="B8:D8"/>
    <mergeCell ref="B10:D10"/>
    <mergeCell ref="B11:D11"/>
    <mergeCell ref="D26:D28"/>
    <mergeCell ref="B26:B28"/>
    <mergeCell ref="B14:C16"/>
    <mergeCell ref="B20:D22"/>
    <mergeCell ref="B23:C25"/>
    <mergeCell ref="B17:C19"/>
  </mergeCells>
  <printOptions/>
  <pageMargins left="0.7874015748031497" right="0.3937007874015748" top="0.984251968503937" bottom="0.984251968503937" header="0.5118110236220472" footer="0.5118110236220472"/>
  <pageSetup horizontalDpi="600" verticalDpi="600" orientation="landscape" paperSize="9"/>
  <headerFooter alignWithMargins="0">
    <oddFooter>&amp;RStand: &amp;D</oddFooter>
  </headerFooter>
  <legacyDrawing r:id="rId2"/>
</worksheet>
</file>

<file path=xl/worksheets/sheet18.xml><?xml version="1.0" encoding="utf-8"?>
<worksheet xmlns="http://schemas.openxmlformats.org/spreadsheetml/2006/main" xmlns:r="http://schemas.openxmlformats.org/officeDocument/2006/relationships">
  <dimension ref="A1:G8"/>
  <sheetViews>
    <sheetView showGridLines="0" zoomScalePageLayoutView="0" workbookViewId="0" topLeftCell="A1">
      <selection activeCell="I29" sqref="I29"/>
    </sheetView>
  </sheetViews>
  <sheetFormatPr defaultColWidth="11.57421875" defaultRowHeight="12.75"/>
  <cols>
    <col min="1" max="1" width="42.140625" style="2" customWidth="1"/>
    <col min="2" max="16384" width="11.421875" style="2" customWidth="1"/>
  </cols>
  <sheetData>
    <row r="1" ht="15.75">
      <c r="A1" s="19" t="s">
        <v>235</v>
      </c>
    </row>
    <row r="3" ht="11.25" customHeight="1"/>
    <row r="4" spans="1:7" ht="25.5" customHeight="1">
      <c r="A4" s="281"/>
      <c r="B4" s="177">
        <f>Deckblatt!$B$9</f>
        <v>2023</v>
      </c>
      <c r="C4" s="177">
        <f>Deckblatt!$B$9+1</f>
        <v>2024</v>
      </c>
      <c r="D4" s="177">
        <f>Deckblatt!$B$9+2</f>
        <v>2025</v>
      </c>
      <c r="E4" s="177">
        <f>Deckblatt!$B$9+3</f>
        <v>2026</v>
      </c>
      <c r="F4" s="178">
        <f>Deckblatt!$B$9+4</f>
        <v>2027</v>
      </c>
      <c r="G4" s="53"/>
    </row>
    <row r="5" spans="1:7" ht="12.75">
      <c r="A5" s="285" t="s">
        <v>23</v>
      </c>
      <c r="B5" s="286">
        <f>'GuV-Planung'!B5</f>
        <v>0</v>
      </c>
      <c r="C5" s="286">
        <f>'GuV-Planung'!C5</f>
        <v>0</v>
      </c>
      <c r="D5" s="286">
        <f>'GuV-Planung'!D5</f>
        <v>0</v>
      </c>
      <c r="E5" s="286">
        <f>'GuV-Planung'!E5</f>
        <v>0</v>
      </c>
      <c r="F5" s="287">
        <f>'GuV-Planung'!F5</f>
        <v>0</v>
      </c>
      <c r="G5" s="53"/>
    </row>
    <row r="6" spans="1:7" ht="12.75">
      <c r="A6" s="288" t="s">
        <v>170</v>
      </c>
      <c r="B6" s="289">
        <f>'GuV-Planung'!B11</f>
        <v>0</v>
      </c>
      <c r="C6" s="289">
        <f>'GuV-Planung'!C11</f>
        <v>0</v>
      </c>
      <c r="D6" s="289">
        <f>'GuV-Planung'!D11</f>
        <v>0</v>
      </c>
      <c r="E6" s="289">
        <f>'GuV-Planung'!E11</f>
        <v>0</v>
      </c>
      <c r="F6" s="290">
        <f>'GuV-Planung'!F11</f>
        <v>0</v>
      </c>
      <c r="G6" s="53"/>
    </row>
    <row r="7" spans="1:7" ht="12.75">
      <c r="A7" s="282" t="s">
        <v>178</v>
      </c>
      <c r="B7" s="283">
        <f>'GuV-Planung'!B35</f>
        <v>0</v>
      </c>
      <c r="C7" s="283">
        <f>'GuV-Planung'!C35</f>
        <v>0</v>
      </c>
      <c r="D7" s="283">
        <f>'GuV-Planung'!D35</f>
        <v>0</v>
      </c>
      <c r="E7" s="283">
        <f>'GuV-Planung'!E35</f>
        <v>0</v>
      </c>
      <c r="F7" s="284">
        <f>'GuV-Planung'!F35</f>
        <v>0</v>
      </c>
      <c r="G7" s="55"/>
    </row>
    <row r="8" spans="1:6" s="64" customFormat="1" ht="12.75">
      <c r="A8" s="291" t="s">
        <v>267</v>
      </c>
      <c r="B8" s="292">
        <f>'Cashflow-Planung'!C21</f>
        <v>0</v>
      </c>
      <c r="C8" s="292">
        <f>'Cashflow-Planung'!D21</f>
        <v>0</v>
      </c>
      <c r="D8" s="292">
        <f>'Cashflow-Planung'!E21</f>
        <v>0</v>
      </c>
      <c r="E8" s="292">
        <f>'Cashflow-Planung'!F21</f>
        <v>0</v>
      </c>
      <c r="F8" s="293">
        <f>'Cashflow-Planung'!G21</f>
        <v>0</v>
      </c>
    </row>
  </sheetData>
  <sheetProtection password="C7A2" sheet="1" objects="1" scenarios="1"/>
  <printOptions/>
  <pageMargins left="0.787401575" right="0.787401575" top="0.984251969" bottom="0.984251969" header="0.4921259845" footer="0.4921259845"/>
  <pageSetup horizontalDpi="600" verticalDpi="600" orientation="landscape" paperSize="9" scale="96"/>
  <headerFooter alignWithMargins="0">
    <oddFooter>&amp;RStand: &amp;D</oddFooter>
  </headerFooter>
  <drawing r:id="rId1"/>
</worksheet>
</file>

<file path=xl/worksheets/sheet2.xml><?xml version="1.0" encoding="utf-8"?>
<worksheet xmlns="http://schemas.openxmlformats.org/spreadsheetml/2006/main" xmlns:r="http://schemas.openxmlformats.org/officeDocument/2006/relationships">
  <dimension ref="A1:G57"/>
  <sheetViews>
    <sheetView showGridLines="0" zoomScalePageLayoutView="0" workbookViewId="0" topLeftCell="A1">
      <selection activeCell="B9" sqref="B9"/>
    </sheetView>
  </sheetViews>
  <sheetFormatPr defaultColWidth="11.57421875" defaultRowHeight="12.75"/>
  <cols>
    <col min="1" max="1" width="15.421875" style="91" customWidth="1"/>
    <col min="2" max="2" width="8.7109375" style="2" customWidth="1"/>
    <col min="3" max="3" width="7.00390625" style="2" customWidth="1"/>
    <col min="4" max="4" width="8.7109375" style="2" customWidth="1"/>
    <col min="5" max="5" width="11.421875" style="5" customWidth="1"/>
    <col min="6" max="6" width="23.00390625" style="2" customWidth="1"/>
    <col min="7" max="16384" width="11.421875" style="2" customWidth="1"/>
  </cols>
  <sheetData>
    <row r="1" s="63" customFormat="1" ht="16.5">
      <c r="A1" s="104"/>
    </row>
    <row r="2" s="63" customFormat="1" ht="16.5">
      <c r="A2" s="104"/>
    </row>
    <row r="3" ht="12.75">
      <c r="E3" s="2"/>
    </row>
    <row r="4" ht="12.75">
      <c r="E4" s="2"/>
    </row>
    <row r="5" spans="1:7" ht="18">
      <c r="A5" s="109" t="s">
        <v>39</v>
      </c>
      <c r="B5" s="497"/>
      <c r="C5" s="498"/>
      <c r="D5" s="498"/>
      <c r="E5" s="498"/>
      <c r="F5" s="498"/>
      <c r="G5" s="63"/>
    </row>
    <row r="6" spans="1:7" ht="18">
      <c r="A6" s="109"/>
      <c r="B6" s="498"/>
      <c r="C6" s="498"/>
      <c r="D6" s="498"/>
      <c r="E6" s="498"/>
      <c r="F6" s="498"/>
      <c r="G6" s="63"/>
    </row>
    <row r="7" ht="12.75">
      <c r="B7" s="14"/>
    </row>
    <row r="9" spans="1:5" ht="18">
      <c r="A9" s="109" t="s">
        <v>51</v>
      </c>
      <c r="B9" s="134">
        <v>2023</v>
      </c>
      <c r="C9" s="135" t="s">
        <v>50</v>
      </c>
      <c r="D9" s="294"/>
      <c r="E9" s="136"/>
    </row>
    <row r="10" spans="1:5" ht="15.75">
      <c r="A10" s="105"/>
      <c r="B10" s="65"/>
      <c r="C10" s="66"/>
      <c r="D10" s="67"/>
      <c r="E10" s="62"/>
    </row>
    <row r="12" spans="1:6" ht="15.75">
      <c r="A12" s="106" t="s">
        <v>88</v>
      </c>
      <c r="B12" s="108"/>
      <c r="C12" s="108"/>
      <c r="D12" s="108"/>
      <c r="E12" s="64"/>
      <c r="F12" s="103" t="s">
        <v>89</v>
      </c>
    </row>
    <row r="13" spans="5:6" ht="12.75">
      <c r="E13" s="2"/>
      <c r="F13" s="103"/>
    </row>
    <row r="14" spans="1:6" ht="12.75">
      <c r="A14" s="107"/>
      <c r="C14" s="68"/>
      <c r="E14" s="2"/>
      <c r="F14" s="103" t="s">
        <v>46</v>
      </c>
    </row>
    <row r="15" spans="3:6" ht="12.75">
      <c r="C15" s="68"/>
      <c r="E15" s="2"/>
      <c r="F15" s="103"/>
    </row>
    <row r="16" spans="3:6" ht="12.75">
      <c r="C16" s="68"/>
      <c r="E16" s="2"/>
      <c r="F16" s="103" t="s">
        <v>281</v>
      </c>
    </row>
    <row r="17" spans="3:6" ht="12.75">
      <c r="C17" s="68"/>
      <c r="E17" s="2"/>
      <c r="F17" s="103"/>
    </row>
    <row r="18" spans="3:6" ht="12.75">
      <c r="C18" s="68"/>
      <c r="E18" s="2"/>
      <c r="F18" s="103" t="s">
        <v>134</v>
      </c>
    </row>
    <row r="19" spans="3:6" ht="12.75">
      <c r="C19" s="68"/>
      <c r="E19" s="2"/>
      <c r="F19" s="103"/>
    </row>
    <row r="20" spans="3:6" ht="12.75">
      <c r="C20" s="68"/>
      <c r="E20" s="2"/>
      <c r="F20" s="103" t="s">
        <v>69</v>
      </c>
    </row>
    <row r="21" spans="3:6" ht="12.75">
      <c r="C21" s="68"/>
      <c r="E21" s="2"/>
      <c r="F21" s="103"/>
    </row>
    <row r="22" spans="3:6" ht="12.75">
      <c r="C22" s="68"/>
      <c r="E22" s="2"/>
      <c r="F22" s="103" t="s">
        <v>130</v>
      </c>
    </row>
    <row r="23" spans="3:6" ht="12.75">
      <c r="C23" s="68"/>
      <c r="E23" s="2"/>
      <c r="F23" s="103"/>
    </row>
    <row r="24" spans="3:6" ht="12.75">
      <c r="C24" s="68"/>
      <c r="E24" s="2"/>
      <c r="F24" s="103" t="s">
        <v>131</v>
      </c>
    </row>
    <row r="25" spans="3:6" ht="12.75">
      <c r="C25" s="68"/>
      <c r="E25" s="2"/>
      <c r="F25" s="103"/>
    </row>
    <row r="26" spans="3:6" ht="12.75">
      <c r="C26" s="68"/>
      <c r="E26" s="2"/>
      <c r="F26" s="103" t="s">
        <v>78</v>
      </c>
    </row>
    <row r="27" spans="3:6" ht="12.75">
      <c r="C27" s="68"/>
      <c r="F27" s="103"/>
    </row>
    <row r="28" spans="3:6" ht="12.75">
      <c r="C28" s="68"/>
      <c r="F28" s="103" t="s">
        <v>77</v>
      </c>
    </row>
    <row r="29" ht="12.75">
      <c r="F29" s="103"/>
    </row>
    <row r="30" ht="12.75">
      <c r="F30" s="103" t="s">
        <v>269</v>
      </c>
    </row>
    <row r="31" ht="12.75">
      <c r="F31" s="103"/>
    </row>
    <row r="32" ht="12.75">
      <c r="F32" s="103" t="s">
        <v>147</v>
      </c>
    </row>
    <row r="33" ht="12.75">
      <c r="F33" s="103"/>
    </row>
    <row r="34" ht="12.75">
      <c r="F34" s="103" t="s">
        <v>340</v>
      </c>
    </row>
    <row r="35" ht="12.75">
      <c r="F35" s="103"/>
    </row>
    <row r="36" ht="12.75">
      <c r="F36" s="103" t="s">
        <v>90</v>
      </c>
    </row>
    <row r="37" ht="12.75">
      <c r="F37" s="103"/>
    </row>
    <row r="38" ht="12.75">
      <c r="F38" s="103" t="s">
        <v>91</v>
      </c>
    </row>
    <row r="39" ht="12.75">
      <c r="F39" s="103"/>
    </row>
    <row r="40" ht="12.75">
      <c r="F40" s="103" t="s">
        <v>92</v>
      </c>
    </row>
    <row r="41" ht="12.75">
      <c r="F41" s="110"/>
    </row>
    <row r="42" ht="12.75">
      <c r="F42" s="499" t="s">
        <v>236</v>
      </c>
    </row>
    <row r="43" spans="1:6" ht="12.75">
      <c r="A43" s="2"/>
      <c r="F43" s="500"/>
    </row>
    <row r="45" ht="12.75">
      <c r="F45" s="107"/>
    </row>
    <row r="46" ht="12.75">
      <c r="F46" s="107"/>
    </row>
    <row r="47" ht="12.75">
      <c r="F47" s="107"/>
    </row>
    <row r="48" ht="12.75">
      <c r="F48" s="107"/>
    </row>
    <row r="49" ht="12.75">
      <c r="F49" s="107" t="s">
        <v>93</v>
      </c>
    </row>
    <row r="55" spans="5:7" ht="15.75">
      <c r="E55" s="143"/>
      <c r="G55" s="133"/>
    </row>
    <row r="57" ht="12.75">
      <c r="F57" s="133"/>
    </row>
  </sheetData>
  <sheetProtection password="C7A2" sheet="1" objects="1" scenarios="1"/>
  <mergeCells count="2">
    <mergeCell ref="B5:F6"/>
    <mergeCell ref="F42:F43"/>
  </mergeCells>
  <printOptions/>
  <pageMargins left="1.5748031496062993" right="0.7874015748031497" top="0.984251968503937" bottom="0.984251968503937" header="0.5118110236220472" footer="0.5118110236220472"/>
  <pageSetup horizontalDpi="600" verticalDpi="600" orientation="portrait" paperSize="9"/>
  <headerFooter alignWithMargins="0">
    <oddFooter>&amp;RStand: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B318"/>
  <sheetViews>
    <sheetView showGridLines="0" zoomScalePageLayoutView="0" workbookViewId="0" topLeftCell="A1">
      <pane xSplit="8" ySplit="6" topLeftCell="I7" activePane="bottomRight" state="frozen"/>
      <selection pane="topLeft" activeCell="A1" sqref="A1"/>
      <selection pane="topRight" activeCell="I1" sqref="I1"/>
      <selection pane="bottomLeft" activeCell="A7" sqref="A7"/>
      <selection pane="bottomRight" activeCell="AE47" sqref="AE47"/>
    </sheetView>
  </sheetViews>
  <sheetFormatPr defaultColWidth="11.57421875" defaultRowHeight="12.75"/>
  <cols>
    <col min="1" max="1" width="12.140625" style="2" customWidth="1"/>
    <col min="2" max="2" width="35.8515625" style="2" customWidth="1"/>
    <col min="3" max="3" width="7.421875" style="2" customWidth="1"/>
    <col min="4" max="4" width="6.421875" style="2" customWidth="1"/>
    <col min="5" max="5" width="7.421875" style="2" customWidth="1"/>
    <col min="6" max="6" width="5.8515625" style="2" customWidth="1"/>
    <col min="7" max="8" width="10.140625" style="2" hidden="1" customWidth="1"/>
    <col min="9" max="28" width="3.7109375" style="2" customWidth="1"/>
    <col min="29" max="16384" width="11.421875" style="2" customWidth="1"/>
  </cols>
  <sheetData>
    <row r="1" ht="15.75">
      <c r="A1" s="19" t="s">
        <v>89</v>
      </c>
    </row>
    <row r="2" ht="12.75">
      <c r="I2" s="2" t="s">
        <v>157</v>
      </c>
    </row>
    <row r="4" spans="1:28" ht="28.5" customHeight="1">
      <c r="A4" s="191"/>
      <c r="B4" s="328"/>
      <c r="C4" s="508" t="s">
        <v>102</v>
      </c>
      <c r="D4" s="509"/>
      <c r="E4" s="510" t="s">
        <v>103</v>
      </c>
      <c r="F4" s="510"/>
      <c r="G4" s="329"/>
      <c r="H4" s="329"/>
      <c r="I4" s="503">
        <f>Deckblatt!$B$9</f>
        <v>2023</v>
      </c>
      <c r="J4" s="504"/>
      <c r="K4" s="504"/>
      <c r="L4" s="505"/>
      <c r="M4" s="503">
        <f>Deckblatt!$B$9+1</f>
        <v>2024</v>
      </c>
      <c r="N4" s="504"/>
      <c r="O4" s="504"/>
      <c r="P4" s="505"/>
      <c r="Q4" s="503">
        <f>Deckblatt!$B$9+2</f>
        <v>2025</v>
      </c>
      <c r="R4" s="504"/>
      <c r="S4" s="504"/>
      <c r="T4" s="505"/>
      <c r="U4" s="503">
        <f>Deckblatt!$B$9+3</f>
        <v>2026</v>
      </c>
      <c r="V4" s="504"/>
      <c r="W4" s="504"/>
      <c r="X4" s="505"/>
      <c r="Y4" s="503">
        <f>Deckblatt!$B$9+4</f>
        <v>2027</v>
      </c>
      <c r="Z4" s="504"/>
      <c r="AA4" s="504"/>
      <c r="AB4" s="505"/>
    </row>
    <row r="5" spans="1:28" ht="19.5" customHeight="1" hidden="1">
      <c r="A5" s="215"/>
      <c r="B5" s="142"/>
      <c r="C5" s="315"/>
      <c r="D5" s="316"/>
      <c r="E5" s="315"/>
      <c r="F5" s="315"/>
      <c r="G5" s="46"/>
      <c r="H5" s="46"/>
      <c r="I5" s="317">
        <f>DATE($I$4,3,31)</f>
        <v>45016</v>
      </c>
      <c r="J5" s="318">
        <f>DATE($I$4,6,30)</f>
        <v>45107</v>
      </c>
      <c r="K5" s="318">
        <f>DATE($I$4,9,30)</f>
        <v>45199</v>
      </c>
      <c r="L5" s="319">
        <f>DATE($I$4,12,31)</f>
        <v>45291</v>
      </c>
      <c r="M5" s="317">
        <f>DATE($M$4,3,31)</f>
        <v>45382</v>
      </c>
      <c r="N5" s="318">
        <f>DATE($M$4,6,30)</f>
        <v>45473</v>
      </c>
      <c r="O5" s="318">
        <f>DATE($M$4,9,30)</f>
        <v>45565</v>
      </c>
      <c r="P5" s="319">
        <f>DATE($M$4,12,31)</f>
        <v>45657</v>
      </c>
      <c r="Q5" s="317">
        <f>DATE($Q$4,3,31)</f>
        <v>45747</v>
      </c>
      <c r="R5" s="318">
        <f>DATE($Q$4,6,30)</f>
        <v>45838</v>
      </c>
      <c r="S5" s="318">
        <f>DATE($Q$4,9,30)</f>
        <v>45930</v>
      </c>
      <c r="T5" s="319">
        <f>DATE($Q$4,12,31)</f>
        <v>46022</v>
      </c>
      <c r="U5" s="317">
        <f>DATE($U$4,3,31)</f>
        <v>46112</v>
      </c>
      <c r="V5" s="318">
        <f>DATE($U$4,6,30)</f>
        <v>46203</v>
      </c>
      <c r="W5" s="318">
        <f>DATE($U$4,9,30)</f>
        <v>46295</v>
      </c>
      <c r="X5" s="319">
        <f>DATE($U$4,12,31)</f>
        <v>46387</v>
      </c>
      <c r="Y5" s="317">
        <f>DATE($Y$4,3,31)</f>
        <v>46477</v>
      </c>
      <c r="Z5" s="318">
        <f>DATE($Y$4,6,30)</f>
        <v>46568</v>
      </c>
      <c r="AA5" s="318">
        <f>DATE($Y$4,9,30)</f>
        <v>46660</v>
      </c>
      <c r="AB5" s="319">
        <f>DATE($Y$4,12,31)</f>
        <v>46752</v>
      </c>
    </row>
    <row r="6" spans="1:28" s="309" customFormat="1" ht="20.25" customHeight="1">
      <c r="A6" s="320" t="s">
        <v>237</v>
      </c>
      <c r="B6" s="321"/>
      <c r="C6" s="322" t="s">
        <v>234</v>
      </c>
      <c r="D6" s="323" t="s">
        <v>41</v>
      </c>
      <c r="E6" s="322" t="s">
        <v>234</v>
      </c>
      <c r="F6" s="324" t="s">
        <v>41</v>
      </c>
      <c r="G6" s="325"/>
      <c r="H6" s="325"/>
      <c r="I6" s="326">
        <v>1</v>
      </c>
      <c r="J6" s="325">
        <v>2</v>
      </c>
      <c r="K6" s="325">
        <v>3</v>
      </c>
      <c r="L6" s="325">
        <v>4</v>
      </c>
      <c r="M6" s="326">
        <v>1</v>
      </c>
      <c r="N6" s="325">
        <v>2</v>
      </c>
      <c r="O6" s="325">
        <v>3</v>
      </c>
      <c r="P6" s="327">
        <v>4</v>
      </c>
      <c r="Q6" s="326">
        <v>1</v>
      </c>
      <c r="R6" s="325">
        <v>2</v>
      </c>
      <c r="S6" s="325">
        <v>3</v>
      </c>
      <c r="T6" s="327">
        <v>4</v>
      </c>
      <c r="U6" s="326">
        <v>1</v>
      </c>
      <c r="V6" s="325">
        <v>2</v>
      </c>
      <c r="W6" s="325">
        <v>3</v>
      </c>
      <c r="X6" s="327">
        <v>4</v>
      </c>
      <c r="Y6" s="326">
        <v>1</v>
      </c>
      <c r="Z6" s="325">
        <v>2</v>
      </c>
      <c r="AA6" s="325">
        <v>3</v>
      </c>
      <c r="AB6" s="327">
        <v>4</v>
      </c>
    </row>
    <row r="7" spans="1:28" ht="12.75">
      <c r="A7" s="506"/>
      <c r="B7" s="507"/>
      <c r="C7" s="295"/>
      <c r="D7" s="296"/>
      <c r="E7" s="297"/>
      <c r="F7" s="298"/>
      <c r="G7" s="310">
        <f>IF(AND(C7&gt;0,D7&gt;0,E7&gt;0,F7&gt;0),DATE(D7,(C7-1)*3+1,1),"")</f>
      </c>
      <c r="H7" s="310">
        <f>IF(AND(C7&gt;0,D7&gt;0,E7&gt;0,F7&gt;0),DATE(F7,E7*3+1,1)-1,"")</f>
      </c>
      <c r="I7" s="299">
        <f aca="true" t="shared" si="0" ref="I7:X11">IF(AND($C7&gt;0,$D7&gt;0,$E7&gt;0,$F7&gt;0),IF(AND(I$5&gt;=$G7,I$5&lt;=$H7),IF(I$12="è","  "," "),IF(I$12="è","   ","")),IF(I$12="è","   ",""))</f>
      </c>
      <c r="J7" s="300">
        <f t="shared" si="0"/>
      </c>
      <c r="K7" s="300">
        <f t="shared" si="0"/>
      </c>
      <c r="L7" s="301">
        <f t="shared" si="0"/>
      </c>
      <c r="M7" s="299">
        <f t="shared" si="0"/>
      </c>
      <c r="N7" s="300">
        <f t="shared" si="0"/>
      </c>
      <c r="O7" s="300">
        <f t="shared" si="0"/>
      </c>
      <c r="P7" s="301">
        <f t="shared" si="0"/>
      </c>
      <c r="Q7" s="299">
        <f t="shared" si="0"/>
      </c>
      <c r="R7" s="300">
        <f t="shared" si="0"/>
      </c>
      <c r="S7" s="300">
        <f t="shared" si="0"/>
      </c>
      <c r="T7" s="301">
        <f t="shared" si="0"/>
      </c>
      <c r="U7" s="299">
        <f t="shared" si="0"/>
      </c>
      <c r="V7" s="300">
        <f t="shared" si="0"/>
      </c>
      <c r="W7" s="300">
        <f t="shared" si="0"/>
      </c>
      <c r="X7" s="301">
        <f t="shared" si="0"/>
      </c>
      <c r="Y7" s="299">
        <f aca="true" t="shared" si="1" ref="S7:AB11">IF(AND($C7&gt;0,$D7&gt;0,$E7&gt;0,$F7&gt;0),IF(AND(Y$5&gt;=$G7,Y$5&lt;=$H7),IF(Y$12="è","  "," "),IF(Y$12="è","   ","")),IF(Y$12="è","   ",""))</f>
      </c>
      <c r="Z7" s="300">
        <f t="shared" si="1"/>
      </c>
      <c r="AA7" s="300">
        <f t="shared" si="1"/>
      </c>
      <c r="AB7" s="301">
        <f t="shared" si="1"/>
      </c>
    </row>
    <row r="8" spans="1:28" ht="12.75">
      <c r="A8" s="501"/>
      <c r="B8" s="502"/>
      <c r="C8" s="295"/>
      <c r="D8" s="296"/>
      <c r="E8" s="144"/>
      <c r="F8" s="298"/>
      <c r="G8" s="310">
        <f aca="true" t="shared" si="2" ref="G8:G36">IF(AND(C8&gt;0,D8&gt;0,E8&gt;0,F8&gt;0),DATE(D8,(C8-1)*3+1,1),"")</f>
      </c>
      <c r="H8" s="310">
        <f aca="true" t="shared" si="3" ref="H8:H36">IF(AND(C8&gt;0,D8&gt;0,E8&gt;0,F8&gt;0),DATE(F8,E8*3+1,1)-1,"")</f>
      </c>
      <c r="I8" s="299">
        <f t="shared" si="0"/>
      </c>
      <c r="J8" s="300">
        <f t="shared" si="0"/>
      </c>
      <c r="K8" s="300">
        <f t="shared" si="0"/>
      </c>
      <c r="L8" s="301">
        <f t="shared" si="0"/>
      </c>
      <c r="M8" s="299">
        <f t="shared" si="0"/>
      </c>
      <c r="N8" s="300">
        <f t="shared" si="0"/>
      </c>
      <c r="O8" s="300">
        <f t="shared" si="0"/>
      </c>
      <c r="P8" s="301">
        <f t="shared" si="0"/>
      </c>
      <c r="Q8" s="299">
        <f t="shared" si="0"/>
      </c>
      <c r="R8" s="300">
        <f t="shared" si="0"/>
      </c>
      <c r="S8" s="300">
        <f t="shared" si="1"/>
      </c>
      <c r="T8" s="301">
        <f t="shared" si="1"/>
      </c>
      <c r="U8" s="299">
        <f t="shared" si="1"/>
      </c>
      <c r="V8" s="300">
        <f t="shared" si="1"/>
      </c>
      <c r="W8" s="300">
        <f t="shared" si="1"/>
      </c>
      <c r="X8" s="301">
        <f t="shared" si="1"/>
      </c>
      <c r="Y8" s="299">
        <f t="shared" si="1"/>
      </c>
      <c r="Z8" s="300">
        <f t="shared" si="1"/>
      </c>
      <c r="AA8" s="300">
        <f t="shared" si="1"/>
      </c>
      <c r="AB8" s="301">
        <f t="shared" si="1"/>
      </c>
    </row>
    <row r="9" spans="1:28" ht="12.75">
      <c r="A9" s="501"/>
      <c r="B9" s="502"/>
      <c r="C9" s="295"/>
      <c r="D9" s="296"/>
      <c r="E9" s="144"/>
      <c r="F9" s="298"/>
      <c r="G9" s="310">
        <f t="shared" si="2"/>
      </c>
      <c r="H9" s="310">
        <f t="shared" si="3"/>
      </c>
      <c r="I9" s="299">
        <f t="shared" si="0"/>
      </c>
      <c r="J9" s="300">
        <f t="shared" si="0"/>
      </c>
      <c r="K9" s="300">
        <f t="shared" si="0"/>
      </c>
      <c r="L9" s="301">
        <f t="shared" si="0"/>
      </c>
      <c r="M9" s="299">
        <f t="shared" si="0"/>
      </c>
      <c r="N9" s="300">
        <f t="shared" si="0"/>
      </c>
      <c r="O9" s="300">
        <f t="shared" si="0"/>
      </c>
      <c r="P9" s="301">
        <f t="shared" si="0"/>
      </c>
      <c r="Q9" s="299">
        <f t="shared" si="0"/>
      </c>
      <c r="R9" s="300">
        <f t="shared" si="0"/>
      </c>
      <c r="S9" s="300">
        <f t="shared" si="1"/>
      </c>
      <c r="T9" s="301">
        <f t="shared" si="1"/>
      </c>
      <c r="U9" s="299">
        <f t="shared" si="1"/>
      </c>
      <c r="V9" s="300">
        <f t="shared" si="1"/>
      </c>
      <c r="W9" s="300">
        <f t="shared" si="1"/>
      </c>
      <c r="X9" s="301">
        <f t="shared" si="1"/>
      </c>
      <c r="Y9" s="299">
        <f t="shared" si="1"/>
      </c>
      <c r="Z9" s="300">
        <f t="shared" si="1"/>
      </c>
      <c r="AA9" s="300">
        <f t="shared" si="1"/>
      </c>
      <c r="AB9" s="301">
        <f t="shared" si="1"/>
      </c>
    </row>
    <row r="10" spans="1:28" ht="12.75">
      <c r="A10" s="501"/>
      <c r="B10" s="502"/>
      <c r="C10" s="295"/>
      <c r="D10" s="296"/>
      <c r="E10" s="144"/>
      <c r="F10" s="298"/>
      <c r="G10" s="310">
        <f t="shared" si="2"/>
      </c>
      <c r="H10" s="310">
        <f t="shared" si="3"/>
      </c>
      <c r="I10" s="299">
        <f t="shared" si="0"/>
      </c>
      <c r="J10" s="300">
        <f t="shared" si="0"/>
      </c>
      <c r="K10" s="300">
        <f t="shared" si="0"/>
      </c>
      <c r="L10" s="301">
        <f t="shared" si="0"/>
      </c>
      <c r="M10" s="299">
        <f t="shared" si="0"/>
      </c>
      <c r="N10" s="300">
        <f t="shared" si="0"/>
      </c>
      <c r="O10" s="300">
        <f t="shared" si="0"/>
      </c>
      <c r="P10" s="301">
        <f t="shared" si="0"/>
      </c>
      <c r="Q10" s="299">
        <f t="shared" si="0"/>
      </c>
      <c r="R10" s="300">
        <f t="shared" si="0"/>
      </c>
      <c r="S10" s="300">
        <f t="shared" si="1"/>
      </c>
      <c r="T10" s="301">
        <f t="shared" si="1"/>
      </c>
      <c r="U10" s="299">
        <f t="shared" si="1"/>
      </c>
      <c r="V10" s="300">
        <f t="shared" si="1"/>
      </c>
      <c r="W10" s="300">
        <f t="shared" si="1"/>
      </c>
      <c r="X10" s="301">
        <f t="shared" si="1"/>
      </c>
      <c r="Y10" s="299">
        <f t="shared" si="1"/>
      </c>
      <c r="Z10" s="300">
        <f t="shared" si="1"/>
      </c>
      <c r="AA10" s="300">
        <f t="shared" si="1"/>
      </c>
      <c r="AB10" s="301">
        <f t="shared" si="1"/>
      </c>
    </row>
    <row r="11" spans="1:28" ht="12.75">
      <c r="A11" s="501"/>
      <c r="B11" s="502"/>
      <c r="C11" s="295"/>
      <c r="D11" s="296"/>
      <c r="E11" s="144"/>
      <c r="F11" s="298"/>
      <c r="G11" s="310">
        <f t="shared" si="2"/>
      </c>
      <c r="H11" s="310">
        <f t="shared" si="3"/>
      </c>
      <c r="I11" s="299">
        <f t="shared" si="0"/>
      </c>
      <c r="J11" s="300">
        <f t="shared" si="0"/>
      </c>
      <c r="K11" s="300">
        <f t="shared" si="0"/>
      </c>
      <c r="L11" s="301">
        <f t="shared" si="0"/>
      </c>
      <c r="M11" s="299">
        <f t="shared" si="0"/>
      </c>
      <c r="N11" s="300">
        <f t="shared" si="0"/>
      </c>
      <c r="O11" s="300">
        <f t="shared" si="0"/>
      </c>
      <c r="P11" s="301">
        <f t="shared" si="0"/>
      </c>
      <c r="Q11" s="299">
        <f t="shared" si="0"/>
      </c>
      <c r="R11" s="300">
        <f t="shared" si="0"/>
      </c>
      <c r="S11" s="300">
        <f t="shared" si="1"/>
      </c>
      <c r="T11" s="301">
        <f t="shared" si="1"/>
      </c>
      <c r="U11" s="299">
        <f t="shared" si="1"/>
      </c>
      <c r="V11" s="300">
        <f t="shared" si="1"/>
      </c>
      <c r="W11" s="300">
        <f t="shared" si="1"/>
      </c>
      <c r="X11" s="301">
        <f t="shared" si="1"/>
      </c>
      <c r="Y11" s="299">
        <f t="shared" si="1"/>
      </c>
      <c r="Z11" s="300">
        <f t="shared" si="1"/>
      </c>
      <c r="AA11" s="300">
        <f t="shared" si="1"/>
      </c>
      <c r="AB11" s="301">
        <f t="shared" si="1"/>
      </c>
    </row>
    <row r="12" spans="1:28" ht="12.75">
      <c r="A12" s="330" t="s">
        <v>233</v>
      </c>
      <c r="B12" s="331"/>
      <c r="C12" s="332"/>
      <c r="D12" s="333"/>
      <c r="E12" s="334">
        <f>IF(C12&gt;0,C12,"")</f>
      </c>
      <c r="F12" s="334">
        <f>IF(D12&gt;0,D12,"")</f>
      </c>
      <c r="G12" s="310">
        <f t="shared" si="2"/>
      </c>
      <c r="H12" s="310">
        <f t="shared" si="3"/>
      </c>
      <c r="I12" s="302">
        <f>IF(AND($C$12&gt;0,$D$12&gt;0),IF($H12=I$5,CHAR(232)," "),"")</f>
      </c>
      <c r="J12" s="303">
        <f aca="true" t="shared" si="4" ref="J12:AB12">IF(AND($C$12&gt;0,$D$12&gt;0),IF($H12=J$5,CHAR(232)," "),"")</f>
      </c>
      <c r="K12" s="303">
        <f t="shared" si="4"/>
      </c>
      <c r="L12" s="304">
        <f t="shared" si="4"/>
      </c>
      <c r="M12" s="302">
        <f>IF(AND($C$12&gt;0,$D$12&gt;0),IF($H12=M$5,CHAR(232)," "),"")</f>
      </c>
      <c r="N12" s="303">
        <f t="shared" si="4"/>
      </c>
      <c r="O12" s="303">
        <f t="shared" si="4"/>
      </c>
      <c r="P12" s="304">
        <f t="shared" si="4"/>
      </c>
      <c r="Q12" s="302">
        <f>IF(AND($C$12&gt;0,$D$12&gt;0),IF($H12=Q$5,CHAR(232)," "),"")</f>
      </c>
      <c r="R12" s="303">
        <f t="shared" si="4"/>
      </c>
      <c r="S12" s="303">
        <f t="shared" si="4"/>
      </c>
      <c r="T12" s="304">
        <f t="shared" si="4"/>
      </c>
      <c r="U12" s="302">
        <f>IF(AND($C$12&gt;0,$D$12&gt;0),IF($H12=U$5,CHAR(232)," "),"")</f>
      </c>
      <c r="V12" s="303">
        <f t="shared" si="4"/>
      </c>
      <c r="W12" s="303">
        <f t="shared" si="4"/>
      </c>
      <c r="X12" s="304">
        <f t="shared" si="4"/>
      </c>
      <c r="Y12" s="302">
        <f>IF(AND($C$12&gt;0,$D$12&gt;0),IF($H12=Y$5,CHAR(232)," "),"")</f>
      </c>
      <c r="Z12" s="303">
        <f t="shared" si="4"/>
      </c>
      <c r="AA12" s="303">
        <f t="shared" si="4"/>
      </c>
      <c r="AB12" s="304">
        <f t="shared" si="4"/>
      </c>
    </row>
    <row r="13" spans="1:28" ht="12.75">
      <c r="A13" s="501"/>
      <c r="B13" s="502"/>
      <c r="C13" s="295"/>
      <c r="D13" s="296"/>
      <c r="E13" s="144"/>
      <c r="F13" s="298"/>
      <c r="G13" s="310">
        <f t="shared" si="2"/>
      </c>
      <c r="H13" s="310">
        <f t="shared" si="3"/>
      </c>
      <c r="I13" s="299">
        <f aca="true" t="shared" si="5" ref="I13:X17">IF(AND($C13&gt;0,$D13&gt;0,$E13&gt;0,$F13&gt;0),IF(AND(I$5&gt;=$G13,I$5&lt;=$H13),IF(I$18="è","  "," "),IF(I$18="è","   ","")),IF(I$18="è","   ",""))</f>
      </c>
      <c r="J13" s="300">
        <f t="shared" si="5"/>
      </c>
      <c r="K13" s="300">
        <f t="shared" si="5"/>
      </c>
      <c r="L13" s="301">
        <f t="shared" si="5"/>
      </c>
      <c r="M13" s="299">
        <f t="shared" si="5"/>
      </c>
      <c r="N13" s="300">
        <f t="shared" si="5"/>
      </c>
      <c r="O13" s="300">
        <f t="shared" si="5"/>
      </c>
      <c r="P13" s="301">
        <f t="shared" si="5"/>
      </c>
      <c r="Q13" s="299">
        <f t="shared" si="5"/>
      </c>
      <c r="R13" s="300">
        <f t="shared" si="5"/>
      </c>
      <c r="S13" s="300">
        <f t="shared" si="5"/>
      </c>
      <c r="T13" s="301">
        <f t="shared" si="5"/>
      </c>
      <c r="U13" s="299">
        <f t="shared" si="5"/>
      </c>
      <c r="V13" s="300">
        <f t="shared" si="5"/>
      </c>
      <c r="W13" s="300">
        <f t="shared" si="5"/>
      </c>
      <c r="X13" s="301">
        <f t="shared" si="5"/>
      </c>
      <c r="Y13" s="299">
        <f aca="true" t="shared" si="6" ref="S13:AB17">IF(AND($C13&gt;0,$D13&gt;0,$E13&gt;0,$F13&gt;0),IF(AND(Y$5&gt;=$G13,Y$5&lt;=$H13),IF(Y$18="è","  "," "),IF(Y$18="è","   ","")),IF(Y$18="è","   ",""))</f>
      </c>
      <c r="Z13" s="300">
        <f t="shared" si="6"/>
      </c>
      <c r="AA13" s="300">
        <f t="shared" si="6"/>
      </c>
      <c r="AB13" s="301">
        <f t="shared" si="6"/>
      </c>
    </row>
    <row r="14" spans="1:28" ht="12.75">
      <c r="A14" s="501"/>
      <c r="B14" s="502"/>
      <c r="C14" s="295"/>
      <c r="D14" s="296"/>
      <c r="E14" s="144"/>
      <c r="F14" s="298"/>
      <c r="G14" s="310">
        <f t="shared" si="2"/>
      </c>
      <c r="H14" s="310">
        <f t="shared" si="3"/>
      </c>
      <c r="I14" s="299">
        <f t="shared" si="5"/>
      </c>
      <c r="J14" s="300">
        <f t="shared" si="5"/>
      </c>
      <c r="K14" s="300">
        <f t="shared" si="5"/>
      </c>
      <c r="L14" s="301">
        <f t="shared" si="5"/>
      </c>
      <c r="M14" s="299">
        <f t="shared" si="5"/>
      </c>
      <c r="N14" s="300">
        <f t="shared" si="5"/>
      </c>
      <c r="O14" s="300">
        <f t="shared" si="5"/>
      </c>
      <c r="P14" s="301">
        <f t="shared" si="5"/>
      </c>
      <c r="Q14" s="299">
        <f t="shared" si="5"/>
      </c>
      <c r="R14" s="300">
        <f t="shared" si="5"/>
      </c>
      <c r="S14" s="300">
        <f t="shared" si="6"/>
      </c>
      <c r="T14" s="301">
        <f t="shared" si="6"/>
      </c>
      <c r="U14" s="299">
        <f t="shared" si="6"/>
      </c>
      <c r="V14" s="300">
        <f t="shared" si="6"/>
      </c>
      <c r="W14" s="300">
        <f t="shared" si="6"/>
      </c>
      <c r="X14" s="301">
        <f t="shared" si="6"/>
      </c>
      <c r="Y14" s="299">
        <f t="shared" si="6"/>
      </c>
      <c r="Z14" s="300">
        <f t="shared" si="6"/>
      </c>
      <c r="AA14" s="300">
        <f t="shared" si="6"/>
      </c>
      <c r="AB14" s="301">
        <f t="shared" si="6"/>
      </c>
    </row>
    <row r="15" spans="1:28" ht="12.75">
      <c r="A15" s="501"/>
      <c r="B15" s="502"/>
      <c r="C15" s="189"/>
      <c r="D15" s="305"/>
      <c r="E15" s="144"/>
      <c r="F15" s="298"/>
      <c r="G15" s="310">
        <f t="shared" si="2"/>
      </c>
      <c r="H15" s="310">
        <f t="shared" si="3"/>
      </c>
      <c r="I15" s="299">
        <f t="shared" si="5"/>
      </c>
      <c r="J15" s="300">
        <f t="shared" si="5"/>
      </c>
      <c r="K15" s="300">
        <f t="shared" si="5"/>
      </c>
      <c r="L15" s="301">
        <f t="shared" si="5"/>
      </c>
      <c r="M15" s="299">
        <f t="shared" si="5"/>
      </c>
      <c r="N15" s="300">
        <f t="shared" si="5"/>
      </c>
      <c r="O15" s="300">
        <f t="shared" si="5"/>
      </c>
      <c r="P15" s="301">
        <f t="shared" si="5"/>
      </c>
      <c r="Q15" s="299">
        <f t="shared" si="5"/>
      </c>
      <c r="R15" s="300">
        <f t="shared" si="5"/>
      </c>
      <c r="S15" s="300">
        <f t="shared" si="6"/>
      </c>
      <c r="T15" s="301">
        <f t="shared" si="6"/>
      </c>
      <c r="U15" s="299">
        <f t="shared" si="6"/>
      </c>
      <c r="V15" s="300">
        <f t="shared" si="6"/>
      </c>
      <c r="W15" s="300">
        <f t="shared" si="6"/>
      </c>
      <c r="X15" s="301">
        <f t="shared" si="6"/>
      </c>
      <c r="Y15" s="299">
        <f t="shared" si="6"/>
      </c>
      <c r="Z15" s="300">
        <f t="shared" si="6"/>
      </c>
      <c r="AA15" s="300">
        <f t="shared" si="6"/>
      </c>
      <c r="AB15" s="301">
        <f t="shared" si="6"/>
      </c>
    </row>
    <row r="16" spans="1:28" ht="12.75">
      <c r="A16" s="501"/>
      <c r="B16" s="502"/>
      <c r="C16" s="189"/>
      <c r="D16" s="305"/>
      <c r="E16" s="144"/>
      <c r="F16" s="298"/>
      <c r="G16" s="310">
        <f t="shared" si="2"/>
      </c>
      <c r="H16" s="310">
        <f t="shared" si="3"/>
      </c>
      <c r="I16" s="299">
        <f t="shared" si="5"/>
      </c>
      <c r="J16" s="300">
        <f t="shared" si="5"/>
      </c>
      <c r="K16" s="300">
        <f t="shared" si="5"/>
      </c>
      <c r="L16" s="301">
        <f t="shared" si="5"/>
      </c>
      <c r="M16" s="299">
        <f t="shared" si="5"/>
      </c>
      <c r="N16" s="300">
        <f t="shared" si="5"/>
      </c>
      <c r="O16" s="300">
        <f t="shared" si="5"/>
      </c>
      <c r="P16" s="301">
        <f t="shared" si="5"/>
      </c>
      <c r="Q16" s="299">
        <f t="shared" si="5"/>
      </c>
      <c r="R16" s="300">
        <f t="shared" si="5"/>
      </c>
      <c r="S16" s="300">
        <f t="shared" si="6"/>
      </c>
      <c r="T16" s="301">
        <f t="shared" si="6"/>
      </c>
      <c r="U16" s="299">
        <f t="shared" si="6"/>
      </c>
      <c r="V16" s="300">
        <f t="shared" si="6"/>
      </c>
      <c r="W16" s="300">
        <f t="shared" si="6"/>
      </c>
      <c r="X16" s="301">
        <f t="shared" si="6"/>
      </c>
      <c r="Y16" s="299">
        <f t="shared" si="6"/>
      </c>
      <c r="Z16" s="300">
        <f t="shared" si="6"/>
      </c>
      <c r="AA16" s="300">
        <f t="shared" si="6"/>
      </c>
      <c r="AB16" s="301">
        <f t="shared" si="6"/>
      </c>
    </row>
    <row r="17" spans="1:28" ht="12.75">
      <c r="A17" s="501"/>
      <c r="B17" s="502"/>
      <c r="C17" s="189"/>
      <c r="D17" s="305"/>
      <c r="E17" s="144"/>
      <c r="F17" s="298"/>
      <c r="G17" s="310">
        <f t="shared" si="2"/>
      </c>
      <c r="H17" s="310">
        <f t="shared" si="3"/>
      </c>
      <c r="I17" s="299">
        <f t="shared" si="5"/>
      </c>
      <c r="J17" s="300">
        <f t="shared" si="5"/>
      </c>
      <c r="K17" s="300">
        <f t="shared" si="5"/>
      </c>
      <c r="L17" s="301">
        <f t="shared" si="5"/>
      </c>
      <c r="M17" s="299">
        <f t="shared" si="5"/>
      </c>
      <c r="N17" s="300">
        <f t="shared" si="5"/>
      </c>
      <c r="O17" s="300">
        <f t="shared" si="5"/>
      </c>
      <c r="P17" s="301">
        <f t="shared" si="5"/>
      </c>
      <c r="Q17" s="299">
        <f t="shared" si="5"/>
      </c>
      <c r="R17" s="300">
        <f t="shared" si="5"/>
      </c>
      <c r="S17" s="300">
        <f t="shared" si="6"/>
      </c>
      <c r="T17" s="301">
        <f t="shared" si="6"/>
      </c>
      <c r="U17" s="299">
        <f t="shared" si="6"/>
      </c>
      <c r="V17" s="300">
        <f t="shared" si="6"/>
      </c>
      <c r="W17" s="300">
        <f t="shared" si="6"/>
      </c>
      <c r="X17" s="301">
        <f t="shared" si="6"/>
      </c>
      <c r="Y17" s="299">
        <f t="shared" si="6"/>
      </c>
      <c r="Z17" s="300">
        <f t="shared" si="6"/>
      </c>
      <c r="AA17" s="300">
        <f t="shared" si="6"/>
      </c>
      <c r="AB17" s="301">
        <f t="shared" si="6"/>
      </c>
    </row>
    <row r="18" spans="1:28" ht="12.75">
      <c r="A18" s="330" t="s">
        <v>233</v>
      </c>
      <c r="B18" s="331"/>
      <c r="C18" s="338"/>
      <c r="D18" s="339"/>
      <c r="E18" s="334">
        <f>IF(C18&gt;0,C18,"")</f>
      </c>
      <c r="F18" s="334">
        <f>IF(D18&gt;0,D18,"")</f>
      </c>
      <c r="G18" s="310">
        <f t="shared" si="2"/>
      </c>
      <c r="H18" s="310">
        <f t="shared" si="3"/>
      </c>
      <c r="I18" s="302">
        <f>IF(AND($C$12&gt;0,$D$12&gt;0),IF($H18=I$5,CHAR(232)," "),"")</f>
      </c>
      <c r="J18" s="303">
        <f aca="true" t="shared" si="7" ref="J18:AB18">IF(AND($C$12&gt;0,$D$12&gt;0),IF($H18=J$5,CHAR(232)," "),"")</f>
      </c>
      <c r="K18" s="303">
        <f t="shared" si="7"/>
      </c>
      <c r="L18" s="304">
        <f t="shared" si="7"/>
      </c>
      <c r="M18" s="302">
        <f>IF(AND($C$12&gt;0,$D$12&gt;0),IF($H18=M$5,CHAR(232)," "),"")</f>
      </c>
      <c r="N18" s="303">
        <f t="shared" si="7"/>
      </c>
      <c r="O18" s="303">
        <f t="shared" si="7"/>
      </c>
      <c r="P18" s="304">
        <f t="shared" si="7"/>
      </c>
      <c r="Q18" s="302">
        <f>IF(AND($C$12&gt;0,$D$12&gt;0),IF($H18=Q$5,CHAR(232)," "),"")</f>
      </c>
      <c r="R18" s="303">
        <f t="shared" si="7"/>
      </c>
      <c r="S18" s="303">
        <f t="shared" si="7"/>
      </c>
      <c r="T18" s="304">
        <f t="shared" si="7"/>
      </c>
      <c r="U18" s="302">
        <f>IF(AND($C$12&gt;0,$D$12&gt;0),IF($H18=U$5,CHAR(232)," "),"")</f>
      </c>
      <c r="V18" s="303">
        <f t="shared" si="7"/>
      </c>
      <c r="W18" s="303">
        <f t="shared" si="7"/>
      </c>
      <c r="X18" s="304">
        <f t="shared" si="7"/>
      </c>
      <c r="Y18" s="302">
        <f>IF(AND($C$12&gt;0,$D$12&gt;0),IF($H18=Y$5,CHAR(232)," "),"")</f>
      </c>
      <c r="Z18" s="303">
        <f t="shared" si="7"/>
      </c>
      <c r="AA18" s="303">
        <f t="shared" si="7"/>
      </c>
      <c r="AB18" s="304">
        <f t="shared" si="7"/>
      </c>
    </row>
    <row r="19" spans="1:28" ht="12.75">
      <c r="A19" s="501"/>
      <c r="B19" s="502"/>
      <c r="C19" s="189"/>
      <c r="D19" s="305"/>
      <c r="E19" s="144"/>
      <c r="F19" s="298"/>
      <c r="G19" s="310">
        <f t="shared" si="2"/>
      </c>
      <c r="H19" s="310">
        <f t="shared" si="3"/>
      </c>
      <c r="I19" s="299">
        <f aca="true" t="shared" si="8" ref="I19:X23">IF(AND($C19&gt;0,$D19&gt;0,$E19&gt;0,$F19&gt;0),IF(AND(I$5&gt;=$G19,I$5&lt;=$H19),IF(I$24="è","  "," "),IF(I$24="è","   ","")),IF(I$24="è","   ",""))</f>
      </c>
      <c r="J19" s="300">
        <f t="shared" si="8"/>
      </c>
      <c r="K19" s="300">
        <f t="shared" si="8"/>
      </c>
      <c r="L19" s="301">
        <f t="shared" si="8"/>
      </c>
      <c r="M19" s="299">
        <f t="shared" si="8"/>
      </c>
      <c r="N19" s="300">
        <f t="shared" si="8"/>
      </c>
      <c r="O19" s="300">
        <f t="shared" si="8"/>
      </c>
      <c r="P19" s="301">
        <f t="shared" si="8"/>
      </c>
      <c r="Q19" s="299">
        <f t="shared" si="8"/>
      </c>
      <c r="R19" s="300">
        <f t="shared" si="8"/>
      </c>
      <c r="S19" s="300">
        <f t="shared" si="8"/>
      </c>
      <c r="T19" s="301">
        <f t="shared" si="8"/>
      </c>
      <c r="U19" s="299">
        <f t="shared" si="8"/>
      </c>
      <c r="V19" s="300">
        <f t="shared" si="8"/>
      </c>
      <c r="W19" s="300">
        <f t="shared" si="8"/>
      </c>
      <c r="X19" s="301">
        <f t="shared" si="8"/>
      </c>
      <c r="Y19" s="299">
        <f aca="true" t="shared" si="9" ref="S19:AB23">IF(AND($C19&gt;0,$D19&gt;0,$E19&gt;0,$F19&gt;0),IF(AND(Y$5&gt;=$G19,Y$5&lt;=$H19),IF(Y$24="è","  "," "),IF(Y$24="è","   ","")),IF(Y$24="è","   ",""))</f>
      </c>
      <c r="Z19" s="300">
        <f t="shared" si="9"/>
      </c>
      <c r="AA19" s="300">
        <f t="shared" si="9"/>
      </c>
      <c r="AB19" s="301">
        <f t="shared" si="9"/>
      </c>
    </row>
    <row r="20" spans="1:28" ht="12.75">
      <c r="A20" s="501"/>
      <c r="B20" s="502"/>
      <c r="C20" s="189"/>
      <c r="D20" s="305"/>
      <c r="E20" s="144"/>
      <c r="F20" s="298"/>
      <c r="G20" s="310">
        <f t="shared" si="2"/>
      </c>
      <c r="H20" s="310">
        <f t="shared" si="3"/>
      </c>
      <c r="I20" s="299">
        <f t="shared" si="8"/>
      </c>
      <c r="J20" s="300">
        <f t="shared" si="8"/>
      </c>
      <c r="K20" s="300">
        <f t="shared" si="8"/>
      </c>
      <c r="L20" s="301">
        <f t="shared" si="8"/>
      </c>
      <c r="M20" s="299">
        <f t="shared" si="8"/>
      </c>
      <c r="N20" s="300">
        <f t="shared" si="8"/>
      </c>
      <c r="O20" s="300">
        <f t="shared" si="8"/>
      </c>
      <c r="P20" s="301">
        <f t="shared" si="8"/>
      </c>
      <c r="Q20" s="299">
        <f t="shared" si="8"/>
      </c>
      <c r="R20" s="300">
        <f t="shared" si="8"/>
      </c>
      <c r="S20" s="300">
        <f t="shared" si="9"/>
      </c>
      <c r="T20" s="301">
        <f t="shared" si="9"/>
      </c>
      <c r="U20" s="299">
        <f t="shared" si="9"/>
      </c>
      <c r="V20" s="300">
        <f t="shared" si="9"/>
      </c>
      <c r="W20" s="300">
        <f t="shared" si="9"/>
      </c>
      <c r="X20" s="301">
        <f t="shared" si="9"/>
      </c>
      <c r="Y20" s="299">
        <f t="shared" si="9"/>
      </c>
      <c r="Z20" s="300">
        <f t="shared" si="9"/>
      </c>
      <c r="AA20" s="300">
        <f t="shared" si="9"/>
      </c>
      <c r="AB20" s="301">
        <f t="shared" si="9"/>
      </c>
    </row>
    <row r="21" spans="1:28" ht="12.75">
      <c r="A21" s="501"/>
      <c r="B21" s="502"/>
      <c r="C21" s="189"/>
      <c r="D21" s="305"/>
      <c r="E21" s="144"/>
      <c r="F21" s="298"/>
      <c r="G21" s="310">
        <f t="shared" si="2"/>
      </c>
      <c r="H21" s="310">
        <f t="shared" si="3"/>
      </c>
      <c r="I21" s="299">
        <f t="shared" si="8"/>
      </c>
      <c r="J21" s="300">
        <f t="shared" si="8"/>
      </c>
      <c r="K21" s="300">
        <f t="shared" si="8"/>
      </c>
      <c r="L21" s="301">
        <f t="shared" si="8"/>
      </c>
      <c r="M21" s="299">
        <f t="shared" si="8"/>
      </c>
      <c r="N21" s="300">
        <f t="shared" si="8"/>
      </c>
      <c r="O21" s="300">
        <f t="shared" si="8"/>
      </c>
      <c r="P21" s="301">
        <f t="shared" si="8"/>
      </c>
      <c r="Q21" s="299">
        <f t="shared" si="8"/>
      </c>
      <c r="R21" s="300">
        <f t="shared" si="8"/>
      </c>
      <c r="S21" s="300">
        <f t="shared" si="9"/>
      </c>
      <c r="T21" s="301">
        <f t="shared" si="9"/>
      </c>
      <c r="U21" s="299">
        <f t="shared" si="9"/>
      </c>
      <c r="V21" s="300">
        <f t="shared" si="9"/>
      </c>
      <c r="W21" s="300">
        <f t="shared" si="9"/>
      </c>
      <c r="X21" s="301">
        <f t="shared" si="9"/>
      </c>
      <c r="Y21" s="299">
        <f t="shared" si="9"/>
      </c>
      <c r="Z21" s="300">
        <f t="shared" si="9"/>
      </c>
      <c r="AA21" s="300">
        <f t="shared" si="9"/>
      </c>
      <c r="AB21" s="301">
        <f t="shared" si="9"/>
      </c>
    </row>
    <row r="22" spans="1:28" ht="12.75">
      <c r="A22" s="501"/>
      <c r="B22" s="502"/>
      <c r="C22" s="189"/>
      <c r="D22" s="305"/>
      <c r="E22" s="144"/>
      <c r="F22" s="298"/>
      <c r="G22" s="310">
        <f t="shared" si="2"/>
      </c>
      <c r="H22" s="310">
        <f t="shared" si="3"/>
      </c>
      <c r="I22" s="299">
        <f t="shared" si="8"/>
      </c>
      <c r="J22" s="300">
        <f t="shared" si="8"/>
      </c>
      <c r="K22" s="300">
        <f t="shared" si="8"/>
      </c>
      <c r="L22" s="301">
        <f t="shared" si="8"/>
      </c>
      <c r="M22" s="299">
        <f t="shared" si="8"/>
      </c>
      <c r="N22" s="300">
        <f t="shared" si="8"/>
      </c>
      <c r="O22" s="300">
        <f t="shared" si="8"/>
      </c>
      <c r="P22" s="301">
        <f t="shared" si="8"/>
      </c>
      <c r="Q22" s="299">
        <f t="shared" si="8"/>
      </c>
      <c r="R22" s="300">
        <f t="shared" si="8"/>
      </c>
      <c r="S22" s="300">
        <f t="shared" si="9"/>
      </c>
      <c r="T22" s="301">
        <f t="shared" si="9"/>
      </c>
      <c r="U22" s="299">
        <f t="shared" si="9"/>
      </c>
      <c r="V22" s="300">
        <f t="shared" si="9"/>
      </c>
      <c r="W22" s="300">
        <f t="shared" si="9"/>
      </c>
      <c r="X22" s="301">
        <f t="shared" si="9"/>
      </c>
      <c r="Y22" s="299">
        <f t="shared" si="9"/>
      </c>
      <c r="Z22" s="300">
        <f t="shared" si="9"/>
      </c>
      <c r="AA22" s="300">
        <f t="shared" si="9"/>
      </c>
      <c r="AB22" s="301">
        <f t="shared" si="9"/>
      </c>
    </row>
    <row r="23" spans="1:28" ht="12.75">
      <c r="A23" s="501"/>
      <c r="B23" s="502"/>
      <c r="C23" s="189"/>
      <c r="D23" s="305"/>
      <c r="E23" s="144"/>
      <c r="F23" s="298"/>
      <c r="G23" s="310">
        <f t="shared" si="2"/>
      </c>
      <c r="H23" s="310">
        <f t="shared" si="3"/>
      </c>
      <c r="I23" s="299">
        <f t="shared" si="8"/>
      </c>
      <c r="J23" s="300">
        <f t="shared" si="8"/>
      </c>
      <c r="K23" s="300">
        <f t="shared" si="8"/>
      </c>
      <c r="L23" s="301">
        <f t="shared" si="8"/>
      </c>
      <c r="M23" s="299">
        <f t="shared" si="8"/>
      </c>
      <c r="N23" s="300">
        <f t="shared" si="8"/>
      </c>
      <c r="O23" s="300">
        <f t="shared" si="8"/>
      </c>
      <c r="P23" s="301">
        <f t="shared" si="8"/>
      </c>
      <c r="Q23" s="299">
        <f t="shared" si="8"/>
      </c>
      <c r="R23" s="300">
        <f t="shared" si="8"/>
      </c>
      <c r="S23" s="300">
        <f t="shared" si="9"/>
      </c>
      <c r="T23" s="301">
        <f t="shared" si="9"/>
      </c>
      <c r="U23" s="299">
        <f t="shared" si="9"/>
      </c>
      <c r="V23" s="300">
        <f t="shared" si="9"/>
      </c>
      <c r="W23" s="300">
        <f t="shared" si="9"/>
      </c>
      <c r="X23" s="301">
        <f t="shared" si="9"/>
      </c>
      <c r="Y23" s="299">
        <f t="shared" si="9"/>
      </c>
      <c r="Z23" s="300">
        <f t="shared" si="9"/>
      </c>
      <c r="AA23" s="300">
        <f t="shared" si="9"/>
      </c>
      <c r="AB23" s="301">
        <f t="shared" si="9"/>
      </c>
    </row>
    <row r="24" spans="1:28" ht="12.75">
      <c r="A24" s="330" t="s">
        <v>233</v>
      </c>
      <c r="B24" s="331"/>
      <c r="C24" s="338"/>
      <c r="D24" s="339"/>
      <c r="E24" s="334">
        <f>IF(C24&gt;0,C24,"")</f>
      </c>
      <c r="F24" s="334">
        <f>IF(D24&gt;0,D24,"")</f>
      </c>
      <c r="G24" s="310">
        <f t="shared" si="2"/>
      </c>
      <c r="H24" s="310">
        <f t="shared" si="3"/>
      </c>
      <c r="I24" s="302">
        <f>IF(AND($C$12&gt;0,$D$12&gt;0),IF($H24=I$5,CHAR(232)," "),"")</f>
      </c>
      <c r="J24" s="303">
        <f aca="true" t="shared" si="10" ref="J24:AB24">IF(AND($C$12&gt;0,$D$12&gt;0),IF($H24=J$5,CHAR(232)," "),"")</f>
      </c>
      <c r="K24" s="303">
        <f t="shared" si="10"/>
      </c>
      <c r="L24" s="304">
        <f t="shared" si="10"/>
      </c>
      <c r="M24" s="302">
        <f>IF(AND($C$12&gt;0,$D$12&gt;0),IF($H24=M$5,CHAR(232)," "),"")</f>
      </c>
      <c r="N24" s="303">
        <f t="shared" si="10"/>
      </c>
      <c r="O24" s="303">
        <f t="shared" si="10"/>
      </c>
      <c r="P24" s="304">
        <f t="shared" si="10"/>
      </c>
      <c r="Q24" s="302">
        <f>IF(AND($C$12&gt;0,$D$12&gt;0),IF($H24=Q$5,CHAR(232)," "),"")</f>
      </c>
      <c r="R24" s="303">
        <f t="shared" si="10"/>
      </c>
      <c r="S24" s="303">
        <f t="shared" si="10"/>
      </c>
      <c r="T24" s="304">
        <f t="shared" si="10"/>
      </c>
      <c r="U24" s="302">
        <f>IF(AND($C$12&gt;0,$D$12&gt;0),IF($H24=U$5,CHAR(232)," "),"")</f>
      </c>
      <c r="V24" s="303">
        <f t="shared" si="10"/>
      </c>
      <c r="W24" s="303">
        <f t="shared" si="10"/>
      </c>
      <c r="X24" s="304">
        <f t="shared" si="10"/>
      </c>
      <c r="Y24" s="302">
        <f>IF(AND($C$12&gt;0,$D$12&gt;0),IF($H24=Y$5,CHAR(232)," "),"")</f>
      </c>
      <c r="Z24" s="303">
        <f t="shared" si="10"/>
      </c>
      <c r="AA24" s="303">
        <f t="shared" si="10"/>
      </c>
      <c r="AB24" s="304">
        <f t="shared" si="10"/>
      </c>
    </row>
    <row r="25" spans="1:28" ht="12.75">
      <c r="A25" s="501"/>
      <c r="B25" s="502"/>
      <c r="C25" s="338"/>
      <c r="D25" s="305"/>
      <c r="E25" s="144"/>
      <c r="F25" s="298"/>
      <c r="G25" s="310">
        <f t="shared" si="2"/>
      </c>
      <c r="H25" s="310">
        <f t="shared" si="3"/>
      </c>
      <c r="I25" s="299">
        <f aca="true" t="shared" si="11" ref="I25:X29">IF(AND($C25&gt;0,$D25&gt;0,$E25&gt;0,$F25&gt;0),IF(AND(I$5&gt;=$G25,I$5&lt;=$H25),IF(I$30="è","  "," "),IF(I$30="è","   ","")),IF(I$30="è","   ",""))</f>
      </c>
      <c r="J25" s="300">
        <f t="shared" si="11"/>
      </c>
      <c r="K25" s="300">
        <f t="shared" si="11"/>
      </c>
      <c r="L25" s="301">
        <f t="shared" si="11"/>
      </c>
      <c r="M25" s="299">
        <f t="shared" si="11"/>
      </c>
      <c r="N25" s="300">
        <f t="shared" si="11"/>
      </c>
      <c r="O25" s="300">
        <f t="shared" si="11"/>
      </c>
      <c r="P25" s="301">
        <f t="shared" si="11"/>
      </c>
      <c r="Q25" s="299">
        <f t="shared" si="11"/>
      </c>
      <c r="R25" s="300">
        <f t="shared" si="11"/>
      </c>
      <c r="S25" s="300">
        <f t="shared" si="11"/>
      </c>
      <c r="T25" s="301">
        <f t="shared" si="11"/>
      </c>
      <c r="U25" s="299">
        <f t="shared" si="11"/>
      </c>
      <c r="V25" s="300">
        <f t="shared" si="11"/>
      </c>
      <c r="W25" s="300">
        <f t="shared" si="11"/>
      </c>
      <c r="X25" s="301">
        <f t="shared" si="11"/>
      </c>
      <c r="Y25" s="299">
        <f aca="true" t="shared" si="12" ref="S25:AB29">IF(AND($C25&gt;0,$D25&gt;0,$E25&gt;0,$F25&gt;0),IF(AND(Y$5&gt;=$G25,Y$5&lt;=$H25),IF(Y$30="è","  "," "),IF(Y$30="è","   ","")),IF(Y$30="è","   ",""))</f>
      </c>
      <c r="Z25" s="300">
        <f t="shared" si="12"/>
      </c>
      <c r="AA25" s="300">
        <f t="shared" si="12"/>
      </c>
      <c r="AB25" s="301">
        <f t="shared" si="12"/>
      </c>
    </row>
    <row r="26" spans="1:28" ht="12.75">
      <c r="A26" s="501"/>
      <c r="B26" s="502"/>
      <c r="C26" s="338"/>
      <c r="D26" s="305"/>
      <c r="E26" s="144"/>
      <c r="F26" s="298"/>
      <c r="G26" s="310">
        <f t="shared" si="2"/>
      </c>
      <c r="H26" s="310">
        <f t="shared" si="3"/>
      </c>
      <c r="I26" s="299">
        <f t="shared" si="11"/>
      </c>
      <c r="J26" s="300">
        <f t="shared" si="11"/>
      </c>
      <c r="K26" s="300">
        <f t="shared" si="11"/>
      </c>
      <c r="L26" s="301">
        <f t="shared" si="11"/>
      </c>
      <c r="M26" s="299">
        <f t="shared" si="11"/>
      </c>
      <c r="N26" s="300">
        <f t="shared" si="11"/>
      </c>
      <c r="O26" s="300">
        <f t="shared" si="11"/>
      </c>
      <c r="P26" s="301">
        <f t="shared" si="11"/>
      </c>
      <c r="Q26" s="299">
        <f t="shared" si="11"/>
      </c>
      <c r="R26" s="300">
        <f t="shared" si="11"/>
      </c>
      <c r="S26" s="300">
        <f t="shared" si="12"/>
      </c>
      <c r="T26" s="301">
        <f t="shared" si="12"/>
      </c>
      <c r="U26" s="299">
        <f t="shared" si="12"/>
      </c>
      <c r="V26" s="300">
        <f t="shared" si="12"/>
      </c>
      <c r="W26" s="300">
        <f t="shared" si="12"/>
      </c>
      <c r="X26" s="301">
        <f t="shared" si="12"/>
      </c>
      <c r="Y26" s="299">
        <f t="shared" si="12"/>
      </c>
      <c r="Z26" s="300">
        <f t="shared" si="12"/>
      </c>
      <c r="AA26" s="300">
        <f t="shared" si="12"/>
      </c>
      <c r="AB26" s="301">
        <f t="shared" si="12"/>
      </c>
    </row>
    <row r="27" spans="1:28" ht="12.75">
      <c r="A27" s="501"/>
      <c r="B27" s="502"/>
      <c r="C27" s="338"/>
      <c r="D27" s="305"/>
      <c r="E27" s="144"/>
      <c r="F27" s="298"/>
      <c r="G27" s="310">
        <f t="shared" si="2"/>
      </c>
      <c r="H27" s="310">
        <f t="shared" si="3"/>
      </c>
      <c r="I27" s="299">
        <f t="shared" si="11"/>
      </c>
      <c r="J27" s="300">
        <f t="shared" si="11"/>
      </c>
      <c r="K27" s="300">
        <f t="shared" si="11"/>
      </c>
      <c r="L27" s="301">
        <f t="shared" si="11"/>
      </c>
      <c r="M27" s="299">
        <f t="shared" si="11"/>
      </c>
      <c r="N27" s="300">
        <f t="shared" si="11"/>
      </c>
      <c r="O27" s="300">
        <f t="shared" si="11"/>
      </c>
      <c r="P27" s="301">
        <f t="shared" si="11"/>
      </c>
      <c r="Q27" s="299">
        <f t="shared" si="11"/>
      </c>
      <c r="R27" s="300">
        <f t="shared" si="11"/>
      </c>
      <c r="S27" s="300">
        <f t="shared" si="12"/>
      </c>
      <c r="T27" s="301">
        <f t="shared" si="12"/>
      </c>
      <c r="U27" s="299">
        <f t="shared" si="12"/>
      </c>
      <c r="V27" s="300">
        <f t="shared" si="12"/>
      </c>
      <c r="W27" s="300">
        <f t="shared" si="12"/>
      </c>
      <c r="X27" s="301">
        <f t="shared" si="12"/>
      </c>
      <c r="Y27" s="299">
        <f t="shared" si="12"/>
      </c>
      <c r="Z27" s="300">
        <f t="shared" si="12"/>
      </c>
      <c r="AA27" s="300">
        <f t="shared" si="12"/>
      </c>
      <c r="AB27" s="301">
        <f t="shared" si="12"/>
      </c>
    </row>
    <row r="28" spans="1:28" ht="12.75">
      <c r="A28" s="501"/>
      <c r="B28" s="502"/>
      <c r="C28" s="338"/>
      <c r="D28" s="305"/>
      <c r="E28" s="144"/>
      <c r="F28" s="298"/>
      <c r="G28" s="310">
        <f t="shared" si="2"/>
      </c>
      <c r="H28" s="310">
        <f t="shared" si="3"/>
      </c>
      <c r="I28" s="299">
        <f t="shared" si="11"/>
      </c>
      <c r="J28" s="300">
        <f t="shared" si="11"/>
      </c>
      <c r="K28" s="300">
        <f t="shared" si="11"/>
      </c>
      <c r="L28" s="301">
        <f t="shared" si="11"/>
      </c>
      <c r="M28" s="299">
        <f t="shared" si="11"/>
      </c>
      <c r="N28" s="300">
        <f t="shared" si="11"/>
      </c>
      <c r="O28" s="300">
        <f t="shared" si="11"/>
      </c>
      <c r="P28" s="301">
        <f t="shared" si="11"/>
      </c>
      <c r="Q28" s="299">
        <f t="shared" si="11"/>
      </c>
      <c r="R28" s="300">
        <f t="shared" si="11"/>
      </c>
      <c r="S28" s="300">
        <f t="shared" si="12"/>
      </c>
      <c r="T28" s="301">
        <f t="shared" si="12"/>
      </c>
      <c r="U28" s="299">
        <f t="shared" si="12"/>
      </c>
      <c r="V28" s="300">
        <f t="shared" si="12"/>
      </c>
      <c r="W28" s="300">
        <f t="shared" si="12"/>
      </c>
      <c r="X28" s="301">
        <f t="shared" si="12"/>
      </c>
      <c r="Y28" s="299">
        <f t="shared" si="12"/>
      </c>
      <c r="Z28" s="300">
        <f t="shared" si="12"/>
      </c>
      <c r="AA28" s="300">
        <f t="shared" si="12"/>
      </c>
      <c r="AB28" s="301">
        <f t="shared" si="12"/>
      </c>
    </row>
    <row r="29" spans="1:28" ht="12.75">
      <c r="A29" s="501"/>
      <c r="B29" s="502"/>
      <c r="C29" s="338"/>
      <c r="D29" s="305"/>
      <c r="E29" s="144"/>
      <c r="F29" s="298"/>
      <c r="G29" s="310">
        <f t="shared" si="2"/>
      </c>
      <c r="H29" s="310">
        <f t="shared" si="3"/>
      </c>
      <c r="I29" s="299">
        <f t="shared" si="11"/>
      </c>
      <c r="J29" s="300">
        <f t="shared" si="11"/>
      </c>
      <c r="K29" s="300">
        <f t="shared" si="11"/>
      </c>
      <c r="L29" s="301">
        <f t="shared" si="11"/>
      </c>
      <c r="M29" s="299">
        <f t="shared" si="11"/>
      </c>
      <c r="N29" s="300">
        <f t="shared" si="11"/>
      </c>
      <c r="O29" s="300">
        <f t="shared" si="11"/>
      </c>
      <c r="P29" s="301">
        <f t="shared" si="11"/>
      </c>
      <c r="Q29" s="299">
        <f t="shared" si="11"/>
      </c>
      <c r="R29" s="300">
        <f t="shared" si="11"/>
      </c>
      <c r="S29" s="300">
        <f t="shared" si="12"/>
      </c>
      <c r="T29" s="301">
        <f t="shared" si="12"/>
      </c>
      <c r="U29" s="299">
        <f t="shared" si="12"/>
      </c>
      <c r="V29" s="300">
        <f t="shared" si="12"/>
      </c>
      <c r="W29" s="300">
        <f t="shared" si="12"/>
      </c>
      <c r="X29" s="301">
        <f t="shared" si="12"/>
      </c>
      <c r="Y29" s="299">
        <f t="shared" si="12"/>
      </c>
      <c r="Z29" s="300">
        <f t="shared" si="12"/>
      </c>
      <c r="AA29" s="300">
        <f t="shared" si="12"/>
      </c>
      <c r="AB29" s="301">
        <f t="shared" si="12"/>
      </c>
    </row>
    <row r="30" spans="1:28" ht="12.75">
      <c r="A30" s="330" t="s">
        <v>233</v>
      </c>
      <c r="B30" s="335"/>
      <c r="C30" s="338"/>
      <c r="D30" s="339"/>
      <c r="E30" s="334">
        <f>IF(C30&gt;0,C30,"")</f>
      </c>
      <c r="F30" s="334">
        <f>IF(D30&gt;0,D30,"")</f>
      </c>
      <c r="G30" s="310">
        <f t="shared" si="2"/>
      </c>
      <c r="H30" s="310">
        <f t="shared" si="3"/>
      </c>
      <c r="I30" s="302">
        <f>IF(AND($C$12&gt;0,$D$12&gt;0),IF($H30=I$5,CHAR(232)," "),"")</f>
      </c>
      <c r="J30" s="303">
        <f aca="true" t="shared" si="13" ref="J30:AB30">IF(AND($C$12&gt;0,$D$12&gt;0),IF($H30=J$5,CHAR(232)," "),"")</f>
      </c>
      <c r="K30" s="303">
        <f t="shared" si="13"/>
      </c>
      <c r="L30" s="304">
        <f t="shared" si="13"/>
      </c>
      <c r="M30" s="302">
        <f>IF(AND($C$12&gt;0,$D$12&gt;0),IF($H30=M$5,CHAR(232)," "),"")</f>
      </c>
      <c r="N30" s="303">
        <f t="shared" si="13"/>
      </c>
      <c r="O30" s="303">
        <f t="shared" si="13"/>
      </c>
      <c r="P30" s="304">
        <f t="shared" si="13"/>
      </c>
      <c r="Q30" s="302">
        <f>IF(AND($C$12&gt;0,$D$12&gt;0),IF($H30=Q$5,CHAR(232)," "),"")</f>
      </c>
      <c r="R30" s="303">
        <f t="shared" si="13"/>
      </c>
      <c r="S30" s="303">
        <f t="shared" si="13"/>
      </c>
      <c r="T30" s="304">
        <f t="shared" si="13"/>
      </c>
      <c r="U30" s="302">
        <f>IF(AND($C$12&gt;0,$D$12&gt;0),IF($H30=U$5,CHAR(232)," "),"")</f>
      </c>
      <c r="V30" s="303">
        <f t="shared" si="13"/>
      </c>
      <c r="W30" s="303">
        <f t="shared" si="13"/>
      </c>
      <c r="X30" s="304">
        <f t="shared" si="13"/>
      </c>
      <c r="Y30" s="302">
        <f>IF(AND($C$12&gt;0,$D$12&gt;0),IF($H30=Y$5,CHAR(232)," "),"")</f>
      </c>
      <c r="Z30" s="303">
        <f t="shared" si="13"/>
      </c>
      <c r="AA30" s="303">
        <f t="shared" si="13"/>
      </c>
      <c r="AB30" s="304">
        <f t="shared" si="13"/>
      </c>
    </row>
    <row r="31" spans="1:28" ht="12.75">
      <c r="A31" s="501"/>
      <c r="B31" s="502"/>
      <c r="C31" s="338"/>
      <c r="D31" s="305"/>
      <c r="E31" s="144"/>
      <c r="F31" s="298"/>
      <c r="G31" s="310">
        <f t="shared" si="2"/>
      </c>
      <c r="H31" s="310">
        <f t="shared" si="3"/>
      </c>
      <c r="I31" s="299">
        <f aca="true" t="shared" si="14" ref="I31:X35">IF(AND($C31&gt;0,$D31&gt;0,$E31&gt;0,$F31&gt;0),IF(AND(I$5&gt;=$G31,I$5&lt;=$H31),IF(I$36="è","  "," "),IF(I$36="è","   ","")),IF(I$36="è","   ",""))</f>
      </c>
      <c r="J31" s="300">
        <f t="shared" si="14"/>
      </c>
      <c r="K31" s="300">
        <f t="shared" si="14"/>
      </c>
      <c r="L31" s="301">
        <f t="shared" si="14"/>
      </c>
      <c r="M31" s="299">
        <f t="shared" si="14"/>
      </c>
      <c r="N31" s="300">
        <f t="shared" si="14"/>
      </c>
      <c r="O31" s="300">
        <f t="shared" si="14"/>
      </c>
      <c r="P31" s="301">
        <f t="shared" si="14"/>
      </c>
      <c r="Q31" s="299">
        <f t="shared" si="14"/>
      </c>
      <c r="R31" s="300">
        <f t="shared" si="14"/>
      </c>
      <c r="S31" s="300">
        <f t="shared" si="14"/>
      </c>
      <c r="T31" s="301">
        <f t="shared" si="14"/>
      </c>
      <c r="U31" s="299">
        <f t="shared" si="14"/>
      </c>
      <c r="V31" s="300">
        <f t="shared" si="14"/>
      </c>
      <c r="W31" s="300">
        <f t="shared" si="14"/>
      </c>
      <c r="X31" s="301">
        <f t="shared" si="14"/>
      </c>
      <c r="Y31" s="299">
        <f aca="true" t="shared" si="15" ref="S31:AB35">IF(AND($C31&gt;0,$D31&gt;0,$E31&gt;0,$F31&gt;0),IF(AND(Y$5&gt;=$G31,Y$5&lt;=$H31),IF(Y$36="è","  "," "),IF(Y$36="è","   ","")),IF(Y$36="è","   ",""))</f>
      </c>
      <c r="Z31" s="300">
        <f t="shared" si="15"/>
      </c>
      <c r="AA31" s="300">
        <f t="shared" si="15"/>
      </c>
      <c r="AB31" s="301">
        <f t="shared" si="15"/>
      </c>
    </row>
    <row r="32" spans="1:28" ht="12.75">
      <c r="A32" s="501"/>
      <c r="B32" s="502"/>
      <c r="C32" s="338"/>
      <c r="D32" s="305"/>
      <c r="E32" s="144"/>
      <c r="F32" s="298"/>
      <c r="G32" s="310">
        <f t="shared" si="2"/>
      </c>
      <c r="H32" s="310">
        <f t="shared" si="3"/>
      </c>
      <c r="I32" s="299">
        <f t="shared" si="14"/>
      </c>
      <c r="J32" s="300">
        <f t="shared" si="14"/>
      </c>
      <c r="K32" s="300">
        <f t="shared" si="14"/>
      </c>
      <c r="L32" s="301">
        <f t="shared" si="14"/>
      </c>
      <c r="M32" s="299">
        <f t="shared" si="14"/>
      </c>
      <c r="N32" s="300">
        <f t="shared" si="14"/>
      </c>
      <c r="O32" s="300">
        <f t="shared" si="14"/>
      </c>
      <c r="P32" s="301">
        <f t="shared" si="14"/>
      </c>
      <c r="Q32" s="299">
        <f t="shared" si="14"/>
      </c>
      <c r="R32" s="300">
        <f t="shared" si="14"/>
      </c>
      <c r="S32" s="300">
        <f t="shared" si="15"/>
      </c>
      <c r="T32" s="301">
        <f t="shared" si="15"/>
      </c>
      <c r="U32" s="299">
        <f t="shared" si="15"/>
      </c>
      <c r="V32" s="300">
        <f t="shared" si="15"/>
      </c>
      <c r="W32" s="300">
        <f t="shared" si="15"/>
      </c>
      <c r="X32" s="301">
        <f t="shared" si="15"/>
      </c>
      <c r="Y32" s="299">
        <f t="shared" si="15"/>
      </c>
      <c r="Z32" s="300">
        <f t="shared" si="15"/>
      </c>
      <c r="AA32" s="300">
        <f t="shared" si="15"/>
      </c>
      <c r="AB32" s="301">
        <f t="shared" si="15"/>
      </c>
    </row>
    <row r="33" spans="1:28" ht="12.75">
      <c r="A33" s="501"/>
      <c r="B33" s="502"/>
      <c r="C33" s="338"/>
      <c r="D33" s="305"/>
      <c r="E33" s="144"/>
      <c r="F33" s="298"/>
      <c r="G33" s="310">
        <f t="shared" si="2"/>
      </c>
      <c r="H33" s="310">
        <f t="shared" si="3"/>
      </c>
      <c r="I33" s="299">
        <f t="shared" si="14"/>
      </c>
      <c r="J33" s="300">
        <f t="shared" si="14"/>
      </c>
      <c r="K33" s="300">
        <f t="shared" si="14"/>
      </c>
      <c r="L33" s="301">
        <f t="shared" si="14"/>
      </c>
      <c r="M33" s="299">
        <f t="shared" si="14"/>
      </c>
      <c r="N33" s="300">
        <f t="shared" si="14"/>
      </c>
      <c r="O33" s="300">
        <f t="shared" si="14"/>
      </c>
      <c r="P33" s="301">
        <f t="shared" si="14"/>
      </c>
      <c r="Q33" s="299">
        <f t="shared" si="14"/>
      </c>
      <c r="R33" s="300">
        <f t="shared" si="14"/>
      </c>
      <c r="S33" s="300">
        <f t="shared" si="15"/>
      </c>
      <c r="T33" s="301">
        <f t="shared" si="15"/>
      </c>
      <c r="U33" s="299">
        <f t="shared" si="15"/>
      </c>
      <c r="V33" s="300">
        <f t="shared" si="15"/>
      </c>
      <c r="W33" s="300">
        <f t="shared" si="15"/>
      </c>
      <c r="X33" s="301">
        <f t="shared" si="15"/>
      </c>
      <c r="Y33" s="299">
        <f t="shared" si="15"/>
      </c>
      <c r="Z33" s="300">
        <f t="shared" si="15"/>
      </c>
      <c r="AA33" s="300">
        <f t="shared" si="15"/>
      </c>
      <c r="AB33" s="301">
        <f t="shared" si="15"/>
      </c>
    </row>
    <row r="34" spans="1:28" ht="12.75">
      <c r="A34" s="501"/>
      <c r="B34" s="502"/>
      <c r="C34" s="338"/>
      <c r="D34" s="305"/>
      <c r="E34" s="144"/>
      <c r="F34" s="298"/>
      <c r="G34" s="310">
        <f t="shared" si="2"/>
      </c>
      <c r="H34" s="310">
        <f t="shared" si="3"/>
      </c>
      <c r="I34" s="299">
        <f t="shared" si="14"/>
      </c>
      <c r="J34" s="300">
        <f t="shared" si="14"/>
      </c>
      <c r="K34" s="300">
        <f t="shared" si="14"/>
      </c>
      <c r="L34" s="301">
        <f t="shared" si="14"/>
      </c>
      <c r="M34" s="299">
        <f t="shared" si="14"/>
      </c>
      <c r="N34" s="300">
        <f t="shared" si="14"/>
      </c>
      <c r="O34" s="300">
        <f t="shared" si="14"/>
      </c>
      <c r="P34" s="301">
        <f t="shared" si="14"/>
      </c>
      <c r="Q34" s="299">
        <f t="shared" si="14"/>
      </c>
      <c r="R34" s="300">
        <f t="shared" si="14"/>
      </c>
      <c r="S34" s="300">
        <f t="shared" si="15"/>
      </c>
      <c r="T34" s="301">
        <f t="shared" si="15"/>
      </c>
      <c r="U34" s="299">
        <f t="shared" si="15"/>
      </c>
      <c r="V34" s="300">
        <f t="shared" si="15"/>
      </c>
      <c r="W34" s="300">
        <f t="shared" si="15"/>
      </c>
      <c r="X34" s="301">
        <f t="shared" si="15"/>
      </c>
      <c r="Y34" s="299">
        <f t="shared" si="15"/>
      </c>
      <c r="Z34" s="300">
        <f t="shared" si="15"/>
      </c>
      <c r="AA34" s="300">
        <f t="shared" si="15"/>
      </c>
      <c r="AB34" s="301">
        <f t="shared" si="15"/>
      </c>
    </row>
    <row r="35" spans="1:28" ht="12.75">
      <c r="A35" s="501"/>
      <c r="B35" s="502"/>
      <c r="C35" s="338"/>
      <c r="D35" s="305"/>
      <c r="E35" s="144"/>
      <c r="F35" s="298"/>
      <c r="G35" s="310">
        <f t="shared" si="2"/>
      </c>
      <c r="H35" s="310">
        <f t="shared" si="3"/>
      </c>
      <c r="I35" s="299">
        <f t="shared" si="14"/>
      </c>
      <c r="J35" s="300">
        <f t="shared" si="14"/>
      </c>
      <c r="K35" s="300">
        <f t="shared" si="14"/>
      </c>
      <c r="L35" s="301">
        <f t="shared" si="14"/>
      </c>
      <c r="M35" s="299">
        <f t="shared" si="14"/>
      </c>
      <c r="N35" s="300">
        <f t="shared" si="14"/>
      </c>
      <c r="O35" s="300">
        <f t="shared" si="14"/>
      </c>
      <c r="P35" s="301">
        <f t="shared" si="14"/>
      </c>
      <c r="Q35" s="299">
        <f t="shared" si="14"/>
      </c>
      <c r="R35" s="300">
        <f t="shared" si="14"/>
      </c>
      <c r="S35" s="300">
        <f t="shared" si="15"/>
      </c>
      <c r="T35" s="301">
        <f t="shared" si="15"/>
      </c>
      <c r="U35" s="299">
        <f t="shared" si="15"/>
      </c>
      <c r="V35" s="300">
        <f t="shared" si="15"/>
      </c>
      <c r="W35" s="300">
        <f t="shared" si="15"/>
      </c>
      <c r="X35" s="301">
        <f t="shared" si="15"/>
      </c>
      <c r="Y35" s="299">
        <f t="shared" si="15"/>
      </c>
      <c r="Z35" s="300">
        <f t="shared" si="15"/>
      </c>
      <c r="AA35" s="300">
        <f t="shared" si="15"/>
      </c>
      <c r="AB35" s="301">
        <f t="shared" si="15"/>
      </c>
    </row>
    <row r="36" spans="1:28" ht="12.75">
      <c r="A36" s="336" t="s">
        <v>233</v>
      </c>
      <c r="B36" s="337"/>
      <c r="C36" s="369"/>
      <c r="D36" s="370"/>
      <c r="E36" s="371">
        <f>IF(C36&gt;0,C36,"")</f>
      </c>
      <c r="F36" s="371">
        <f>IF(D36&gt;0,D36,"")</f>
      </c>
      <c r="G36" s="372">
        <f t="shared" si="2"/>
      </c>
      <c r="H36" s="372">
        <f t="shared" si="3"/>
      </c>
      <c r="I36" s="306">
        <f>IF(AND($C$12&gt;0,$D$12&gt;0),IF($H36=I$5,CHAR(232)," "),"")</f>
      </c>
      <c r="J36" s="307">
        <f aca="true" t="shared" si="16" ref="J36:AB36">IF(AND($C$12&gt;0,$D$12&gt;0),IF($H36=J$5,CHAR(232)," "),"")</f>
      </c>
      <c r="K36" s="307">
        <f t="shared" si="16"/>
      </c>
      <c r="L36" s="308">
        <f t="shared" si="16"/>
      </c>
      <c r="M36" s="306">
        <f>IF(AND($C$12&gt;0,$D$12&gt;0),IF($H36=M$5,CHAR(232)," "),"")</f>
      </c>
      <c r="N36" s="307">
        <f t="shared" si="16"/>
      </c>
      <c r="O36" s="307">
        <f t="shared" si="16"/>
      </c>
      <c r="P36" s="308">
        <f t="shared" si="16"/>
      </c>
      <c r="Q36" s="306">
        <f>IF(AND($C$12&gt;0,$D$12&gt;0),IF($H36=Q$5,CHAR(232)," "),"")</f>
      </c>
      <c r="R36" s="307">
        <f t="shared" si="16"/>
      </c>
      <c r="S36" s="307">
        <f t="shared" si="16"/>
      </c>
      <c r="T36" s="308">
        <f t="shared" si="16"/>
      </c>
      <c r="U36" s="306">
        <f>IF(AND($C$12&gt;0,$D$12&gt;0),IF($H36=U$5,CHAR(232)," "),"")</f>
      </c>
      <c r="V36" s="307">
        <f t="shared" si="16"/>
      </c>
      <c r="W36" s="307">
        <f t="shared" si="16"/>
      </c>
      <c r="X36" s="308">
        <f t="shared" si="16"/>
      </c>
      <c r="Y36" s="306">
        <f>IF(AND($C$12&gt;0,$D$12&gt;0),IF($H36=Y$5,CHAR(232)," "),"")</f>
      </c>
      <c r="Z36" s="307">
        <f t="shared" si="16"/>
      </c>
      <c r="AA36" s="307">
        <f t="shared" si="16"/>
      </c>
      <c r="AB36" s="308">
        <f t="shared" si="16"/>
      </c>
    </row>
    <row r="37" spans="1:28" ht="12.75">
      <c r="A37" s="241"/>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row>
    <row r="39" ht="25.5">
      <c r="A39" s="137" t="s">
        <v>251</v>
      </c>
    </row>
    <row r="40" spans="4:12" ht="12.75">
      <c r="D40" s="311"/>
      <c r="L40" s="312"/>
    </row>
    <row r="41" ht="12.75">
      <c r="D41" s="311"/>
    </row>
    <row r="42" spans="3:4" ht="12.75">
      <c r="C42" s="313"/>
      <c r="D42" s="311"/>
    </row>
    <row r="43" spans="3:4" ht="12.75">
      <c r="C43" s="313"/>
      <c r="D43" s="311"/>
    </row>
    <row r="44" spans="3:4" ht="12.75">
      <c r="C44" s="313"/>
      <c r="D44" s="311"/>
    </row>
    <row r="45" spans="3:4" ht="12.75">
      <c r="C45" s="313"/>
      <c r="D45" s="311"/>
    </row>
    <row r="46" spans="3:4" ht="12.75">
      <c r="C46" s="313"/>
      <c r="D46" s="311"/>
    </row>
    <row r="47" spans="3:4" ht="12.75">
      <c r="C47" s="313"/>
      <c r="D47" s="311"/>
    </row>
    <row r="48" spans="3:4" ht="12.75">
      <c r="C48" s="313"/>
      <c r="D48" s="311"/>
    </row>
    <row r="49" spans="3:4" ht="12.75">
      <c r="C49" s="313"/>
      <c r="D49" s="311"/>
    </row>
    <row r="50" spans="3:4" ht="12.75">
      <c r="C50" s="313"/>
      <c r="D50" s="311"/>
    </row>
    <row r="51" spans="3:4" ht="12.75">
      <c r="C51" s="313"/>
      <c r="D51" s="311"/>
    </row>
    <row r="52" spans="3:4" ht="12.75">
      <c r="C52" s="313"/>
      <c r="D52" s="311"/>
    </row>
    <row r="53" spans="3:4" ht="12.75">
      <c r="C53" s="313"/>
      <c r="D53" s="311"/>
    </row>
    <row r="54" spans="3:4" ht="12.75">
      <c r="C54" s="313"/>
      <c r="D54" s="311"/>
    </row>
    <row r="55" spans="3:4" ht="12.75">
      <c r="C55" s="313"/>
      <c r="D55" s="311"/>
    </row>
    <row r="56" spans="3:4" ht="12.75">
      <c r="C56" s="313"/>
      <c r="D56" s="311"/>
    </row>
    <row r="57" spans="3:4" ht="12.75">
      <c r="C57" s="313"/>
      <c r="D57" s="311"/>
    </row>
    <row r="58" spans="3:4" ht="12.75">
      <c r="C58" s="313"/>
      <c r="D58" s="311"/>
    </row>
    <row r="59" spans="3:4" ht="12.75">
      <c r="C59" s="313"/>
      <c r="D59" s="311"/>
    </row>
    <row r="60" spans="3:4" ht="12.75">
      <c r="C60" s="313"/>
      <c r="D60" s="311"/>
    </row>
    <row r="61" spans="3:4" ht="12.75">
      <c r="C61" s="313"/>
      <c r="D61" s="311"/>
    </row>
    <row r="62" spans="3:4" ht="12.75">
      <c r="C62" s="313"/>
      <c r="D62" s="311"/>
    </row>
    <row r="63" spans="3:4" ht="12.75">
      <c r="C63" s="313"/>
      <c r="D63" s="311"/>
    </row>
    <row r="64" spans="3:4" ht="12.75">
      <c r="C64" s="313"/>
      <c r="D64" s="311"/>
    </row>
    <row r="65" spans="3:4" ht="12.75">
      <c r="C65" s="313"/>
      <c r="D65" s="311"/>
    </row>
    <row r="66" spans="3:4" ht="12.75">
      <c r="C66" s="313"/>
      <c r="D66" s="311"/>
    </row>
    <row r="67" spans="3:4" ht="12.75">
      <c r="C67" s="313"/>
      <c r="D67" s="311"/>
    </row>
    <row r="68" spans="3:4" ht="12.75">
      <c r="C68" s="313"/>
      <c r="D68" s="311"/>
    </row>
    <row r="69" spans="3:4" ht="12.75">
      <c r="C69" s="313"/>
      <c r="D69" s="311"/>
    </row>
    <row r="70" spans="3:4" ht="12.75">
      <c r="C70" s="313"/>
      <c r="D70" s="311"/>
    </row>
    <row r="71" spans="3:4" ht="12.75">
      <c r="C71" s="313"/>
      <c r="D71" s="311"/>
    </row>
    <row r="72" spans="3:4" ht="12.75">
      <c r="C72" s="313"/>
      <c r="D72" s="311"/>
    </row>
    <row r="73" spans="3:4" ht="12.75">
      <c r="C73" s="313"/>
      <c r="D73" s="311"/>
    </row>
    <row r="74" spans="3:4" ht="12.75">
      <c r="C74" s="313"/>
      <c r="D74" s="311"/>
    </row>
    <row r="75" spans="3:4" ht="12.75">
      <c r="C75" s="313"/>
      <c r="D75" s="311"/>
    </row>
    <row r="76" spans="3:4" ht="12.75">
      <c r="C76" s="313"/>
      <c r="D76" s="311"/>
    </row>
    <row r="77" spans="3:4" ht="12.75">
      <c r="C77" s="313"/>
      <c r="D77" s="311"/>
    </row>
    <row r="78" spans="3:4" ht="12.75">
      <c r="C78" s="313"/>
      <c r="D78" s="311"/>
    </row>
    <row r="79" spans="3:4" ht="12.75">
      <c r="C79" s="313"/>
      <c r="D79" s="311"/>
    </row>
    <row r="80" spans="3:4" ht="12.75">
      <c r="C80" s="313"/>
      <c r="D80" s="311"/>
    </row>
    <row r="81" spans="3:4" ht="12.75">
      <c r="C81" s="313"/>
      <c r="D81" s="311"/>
    </row>
    <row r="82" spans="3:4" ht="12.75">
      <c r="C82" s="313"/>
      <c r="D82" s="311"/>
    </row>
    <row r="83" spans="3:4" ht="12.75">
      <c r="C83" s="313"/>
      <c r="D83" s="311"/>
    </row>
    <row r="84" spans="3:4" ht="12.75">
      <c r="C84" s="313"/>
      <c r="D84" s="311"/>
    </row>
    <row r="85" spans="3:4" ht="12.75">
      <c r="C85" s="313"/>
      <c r="D85" s="311"/>
    </row>
    <row r="86" spans="3:4" ht="12.75">
      <c r="C86" s="313"/>
      <c r="D86" s="311"/>
    </row>
    <row r="87" spans="3:4" ht="12.75">
      <c r="C87" s="313"/>
      <c r="D87" s="311"/>
    </row>
    <row r="88" spans="3:4" ht="12.75">
      <c r="C88" s="313"/>
      <c r="D88" s="311"/>
    </row>
    <row r="89" spans="3:4" ht="12.75">
      <c r="C89" s="313"/>
      <c r="D89" s="311"/>
    </row>
    <row r="90" spans="3:4" ht="12.75">
      <c r="C90" s="313"/>
      <c r="D90" s="311"/>
    </row>
    <row r="91" spans="3:4" ht="12.75">
      <c r="C91" s="313"/>
      <c r="D91" s="311"/>
    </row>
    <row r="92" spans="3:4" ht="12.75">
      <c r="C92" s="313"/>
      <c r="D92" s="311"/>
    </row>
    <row r="93" spans="3:4" ht="12.75">
      <c r="C93" s="313"/>
      <c r="D93" s="311"/>
    </row>
    <row r="94" spans="3:4" ht="12.75">
      <c r="C94" s="313"/>
      <c r="D94" s="311"/>
    </row>
    <row r="95" spans="3:4" ht="12.75">
      <c r="C95" s="313"/>
      <c r="D95" s="311"/>
    </row>
    <row r="96" spans="3:4" ht="12.75">
      <c r="C96" s="313"/>
      <c r="D96" s="311"/>
    </row>
    <row r="97" spans="3:4" ht="12.75">
      <c r="C97" s="313"/>
      <c r="D97" s="311"/>
    </row>
    <row r="98" spans="3:4" ht="12.75">
      <c r="C98" s="313"/>
      <c r="D98" s="311"/>
    </row>
    <row r="99" spans="3:4" ht="12.75">
      <c r="C99" s="313"/>
      <c r="D99" s="311"/>
    </row>
    <row r="100" spans="3:4" ht="12.75">
      <c r="C100" s="313"/>
      <c r="D100" s="311"/>
    </row>
    <row r="101" spans="3:4" ht="12.75">
      <c r="C101" s="313"/>
      <c r="D101" s="311"/>
    </row>
    <row r="102" spans="3:4" ht="12.75">
      <c r="C102" s="313"/>
      <c r="D102" s="311"/>
    </row>
    <row r="103" spans="3:4" ht="12.75">
      <c r="C103" s="313"/>
      <c r="D103" s="311"/>
    </row>
    <row r="104" spans="3:4" ht="12.75">
      <c r="C104" s="313"/>
      <c r="D104" s="311"/>
    </row>
    <row r="105" spans="3:4" ht="12.75">
      <c r="C105" s="313"/>
      <c r="D105" s="311"/>
    </row>
    <row r="106" spans="3:4" ht="12.75">
      <c r="C106" s="313"/>
      <c r="D106" s="311"/>
    </row>
    <row r="107" spans="3:4" ht="12.75">
      <c r="C107" s="313"/>
      <c r="D107" s="311"/>
    </row>
    <row r="108" spans="3:4" ht="12.75">
      <c r="C108" s="313"/>
      <c r="D108" s="311"/>
    </row>
    <row r="109" spans="3:4" ht="12.75">
      <c r="C109" s="313"/>
      <c r="D109" s="311"/>
    </row>
    <row r="110" spans="3:4" ht="12.75">
      <c r="C110" s="313"/>
      <c r="D110" s="311"/>
    </row>
    <row r="111" spans="3:4" ht="12.75">
      <c r="C111" s="313"/>
      <c r="D111" s="311"/>
    </row>
    <row r="112" spans="3:4" ht="12.75">
      <c r="C112" s="313"/>
      <c r="D112" s="311"/>
    </row>
    <row r="113" spans="3:4" ht="12.75">
      <c r="C113" s="313"/>
      <c r="D113" s="311"/>
    </row>
    <row r="114" spans="3:4" ht="12.75">
      <c r="C114" s="313"/>
      <c r="D114" s="311"/>
    </row>
    <row r="115" spans="3:4" ht="12.75">
      <c r="C115" s="313"/>
      <c r="D115" s="311"/>
    </row>
    <row r="116" spans="3:4" ht="12.75">
      <c r="C116" s="313"/>
      <c r="D116" s="311"/>
    </row>
    <row r="117" spans="3:4" ht="12.75">
      <c r="C117" s="313"/>
      <c r="D117" s="311"/>
    </row>
    <row r="118" spans="3:4" ht="12.75">
      <c r="C118" s="313"/>
      <c r="D118" s="311"/>
    </row>
    <row r="119" spans="3:4" ht="12.75">
      <c r="C119" s="313"/>
      <c r="D119" s="311"/>
    </row>
    <row r="120" spans="3:4" ht="12.75">
      <c r="C120" s="313"/>
      <c r="D120" s="311"/>
    </row>
    <row r="121" spans="3:4" ht="12.75">
      <c r="C121" s="313"/>
      <c r="D121" s="311"/>
    </row>
    <row r="122" spans="3:4" ht="12.75">
      <c r="C122" s="313"/>
      <c r="D122" s="311"/>
    </row>
    <row r="123" spans="3:4" ht="12.75">
      <c r="C123" s="313"/>
      <c r="D123" s="311"/>
    </row>
    <row r="124" spans="3:4" ht="12.75">
      <c r="C124" s="313"/>
      <c r="D124" s="311"/>
    </row>
    <row r="125" spans="3:4" ht="12.75">
      <c r="C125" s="313"/>
      <c r="D125" s="311"/>
    </row>
    <row r="126" spans="3:4" ht="12.75">
      <c r="C126" s="313"/>
      <c r="D126" s="311"/>
    </row>
    <row r="127" spans="3:4" ht="12.75">
      <c r="C127" s="313"/>
      <c r="D127" s="311"/>
    </row>
    <row r="128" spans="3:4" ht="12.75">
      <c r="C128" s="313"/>
      <c r="D128" s="311"/>
    </row>
    <row r="129" spans="3:4" ht="12.75">
      <c r="C129" s="313"/>
      <c r="D129" s="311"/>
    </row>
    <row r="130" spans="3:4" ht="12.75">
      <c r="C130" s="313"/>
      <c r="D130" s="311"/>
    </row>
    <row r="131" spans="3:4" ht="12.75">
      <c r="C131" s="313"/>
      <c r="D131" s="311"/>
    </row>
    <row r="132" spans="3:4" ht="12.75">
      <c r="C132" s="313"/>
      <c r="D132" s="311"/>
    </row>
    <row r="133" spans="3:4" ht="12.75">
      <c r="C133" s="313"/>
      <c r="D133" s="311"/>
    </row>
    <row r="134" spans="3:4" ht="12.75">
      <c r="C134" s="313"/>
      <c r="D134" s="311"/>
    </row>
    <row r="135" spans="3:4" ht="12.75">
      <c r="C135" s="313"/>
      <c r="D135" s="311"/>
    </row>
    <row r="136" spans="3:4" ht="12.75">
      <c r="C136" s="313"/>
      <c r="D136" s="311"/>
    </row>
    <row r="137" spans="3:4" ht="12.75">
      <c r="C137" s="313"/>
      <c r="D137" s="311"/>
    </row>
    <row r="138" spans="3:4" ht="12.75">
      <c r="C138" s="313"/>
      <c r="D138" s="311"/>
    </row>
    <row r="139" spans="3:4" ht="12.75">
      <c r="C139" s="313"/>
      <c r="D139" s="311"/>
    </row>
    <row r="140" spans="3:4" ht="12.75">
      <c r="C140" s="313"/>
      <c r="D140" s="311"/>
    </row>
    <row r="141" spans="3:4" ht="12.75">
      <c r="C141" s="313"/>
      <c r="D141" s="311"/>
    </row>
    <row r="142" spans="3:4" ht="12.75">
      <c r="C142" s="313"/>
      <c r="D142" s="311"/>
    </row>
    <row r="143" spans="3:4" ht="12.75">
      <c r="C143" s="313"/>
      <c r="D143" s="311"/>
    </row>
    <row r="144" spans="3:4" ht="12.75">
      <c r="C144" s="313"/>
      <c r="D144" s="311"/>
    </row>
    <row r="145" spans="3:4" ht="12.75">
      <c r="C145" s="313"/>
      <c r="D145" s="311"/>
    </row>
    <row r="146" spans="3:4" ht="12.75">
      <c r="C146" s="313"/>
      <c r="D146" s="311"/>
    </row>
    <row r="147" spans="3:4" ht="12.75">
      <c r="C147" s="313"/>
      <c r="D147" s="311"/>
    </row>
    <row r="148" spans="3:4" ht="12.75">
      <c r="C148" s="313"/>
      <c r="D148" s="311"/>
    </row>
    <row r="149" spans="3:4" ht="12.75">
      <c r="C149" s="313"/>
      <c r="D149" s="311"/>
    </row>
    <row r="150" spans="3:4" ht="12.75">
      <c r="C150" s="313"/>
      <c r="D150" s="311"/>
    </row>
    <row r="151" spans="3:4" ht="12.75">
      <c r="C151" s="313"/>
      <c r="D151" s="311"/>
    </row>
    <row r="152" spans="3:4" ht="12.75">
      <c r="C152" s="313"/>
      <c r="D152" s="311"/>
    </row>
    <row r="153" spans="3:4" ht="12.75">
      <c r="C153" s="313"/>
      <c r="D153" s="311"/>
    </row>
    <row r="154" spans="3:4" ht="12.75">
      <c r="C154" s="313"/>
      <c r="D154" s="311"/>
    </row>
    <row r="155" spans="3:4" ht="12.75">
      <c r="C155" s="313"/>
      <c r="D155" s="311"/>
    </row>
    <row r="156" spans="3:4" ht="12.75">
      <c r="C156" s="313"/>
      <c r="D156" s="311"/>
    </row>
    <row r="157" spans="3:4" ht="12.75">
      <c r="C157" s="313"/>
      <c r="D157" s="311"/>
    </row>
    <row r="158" spans="3:4" ht="12.75">
      <c r="C158" s="313"/>
      <c r="D158" s="311"/>
    </row>
    <row r="159" spans="3:4" ht="12.75">
      <c r="C159" s="313"/>
      <c r="D159" s="311"/>
    </row>
    <row r="160" spans="3:4" ht="12.75">
      <c r="C160" s="313"/>
      <c r="D160" s="311"/>
    </row>
    <row r="161" spans="3:4" ht="12.75">
      <c r="C161" s="313"/>
      <c r="D161" s="311"/>
    </row>
    <row r="162" spans="3:4" ht="12.75">
      <c r="C162" s="313"/>
      <c r="D162" s="311"/>
    </row>
    <row r="163" spans="3:4" ht="12.75">
      <c r="C163" s="313"/>
      <c r="D163" s="311"/>
    </row>
    <row r="164" spans="3:4" ht="12.75">
      <c r="C164" s="313"/>
      <c r="D164" s="311"/>
    </row>
    <row r="165" spans="3:4" ht="12.75">
      <c r="C165" s="313"/>
      <c r="D165" s="311"/>
    </row>
    <row r="166" spans="3:4" ht="12.75">
      <c r="C166" s="313"/>
      <c r="D166" s="311"/>
    </row>
    <row r="167" spans="3:4" ht="12.75">
      <c r="C167" s="313"/>
      <c r="D167" s="311"/>
    </row>
    <row r="168" spans="3:4" ht="12.75">
      <c r="C168" s="313"/>
      <c r="D168" s="311"/>
    </row>
    <row r="169" spans="3:4" ht="12.75">
      <c r="C169" s="313"/>
      <c r="D169" s="311"/>
    </row>
    <row r="170" spans="3:4" ht="12.75">
      <c r="C170" s="313"/>
      <c r="D170" s="311"/>
    </row>
    <row r="171" spans="3:4" ht="12.75">
      <c r="C171" s="313"/>
      <c r="D171" s="311"/>
    </row>
    <row r="172" spans="3:4" ht="12.75">
      <c r="C172" s="313"/>
      <c r="D172" s="311"/>
    </row>
    <row r="173" spans="3:4" ht="12.75">
      <c r="C173" s="313"/>
      <c r="D173" s="311"/>
    </row>
    <row r="174" spans="3:4" ht="12.75">
      <c r="C174" s="313"/>
      <c r="D174" s="311"/>
    </row>
    <row r="175" spans="3:4" ht="12.75">
      <c r="C175" s="313"/>
      <c r="D175" s="311"/>
    </row>
    <row r="176" spans="3:4" ht="12.75">
      <c r="C176" s="313"/>
      <c r="D176" s="311"/>
    </row>
    <row r="177" spans="3:4" ht="12.75">
      <c r="C177" s="313"/>
      <c r="D177" s="311"/>
    </row>
    <row r="178" spans="3:4" ht="12.75">
      <c r="C178" s="313"/>
      <c r="D178" s="311"/>
    </row>
    <row r="179" spans="3:4" ht="12.75">
      <c r="C179" s="313"/>
      <c r="D179" s="311"/>
    </row>
    <row r="180" spans="3:4" ht="12.75">
      <c r="C180" s="313"/>
      <c r="D180" s="311"/>
    </row>
    <row r="181" spans="3:4" ht="12.75">
      <c r="C181" s="313"/>
      <c r="D181" s="311"/>
    </row>
    <row r="182" spans="3:4" ht="12.75">
      <c r="C182" s="313"/>
      <c r="D182" s="311"/>
    </row>
    <row r="183" spans="3:4" ht="12.75">
      <c r="C183" s="313"/>
      <c r="D183" s="311"/>
    </row>
    <row r="184" spans="3:4" ht="12.75">
      <c r="C184" s="313"/>
      <c r="D184" s="311"/>
    </row>
    <row r="185" spans="3:4" ht="12.75">
      <c r="C185" s="313"/>
      <c r="D185" s="311"/>
    </row>
    <row r="186" spans="3:4" ht="12.75">
      <c r="C186" s="313"/>
      <c r="D186" s="311"/>
    </row>
    <row r="187" spans="3:4" ht="12.75">
      <c r="C187" s="313"/>
      <c r="D187" s="311"/>
    </row>
    <row r="188" spans="3:4" ht="12.75">
      <c r="C188" s="313"/>
      <c r="D188" s="311"/>
    </row>
    <row r="189" spans="3:4" ht="12.75">
      <c r="C189" s="313"/>
      <c r="D189" s="311"/>
    </row>
    <row r="190" spans="3:4" ht="12.75">
      <c r="C190" s="313"/>
      <c r="D190" s="311"/>
    </row>
    <row r="191" spans="3:4" ht="12.75">
      <c r="C191" s="313"/>
      <c r="D191" s="311"/>
    </row>
    <row r="192" spans="3:4" ht="12.75">
      <c r="C192" s="313"/>
      <c r="D192" s="311"/>
    </row>
    <row r="193" spans="3:4" ht="12.75">
      <c r="C193" s="313"/>
      <c r="D193" s="311"/>
    </row>
    <row r="194" spans="3:4" ht="12.75">
      <c r="C194" s="313"/>
      <c r="D194" s="311"/>
    </row>
    <row r="195" spans="3:4" ht="12.75">
      <c r="C195" s="313"/>
      <c r="D195" s="311"/>
    </row>
    <row r="196" spans="3:4" ht="12.75">
      <c r="C196" s="313"/>
      <c r="D196" s="311"/>
    </row>
    <row r="197" spans="3:4" ht="12.75">
      <c r="C197" s="313"/>
      <c r="D197" s="311"/>
    </row>
    <row r="198" spans="3:4" ht="12.75">
      <c r="C198" s="313"/>
      <c r="D198" s="311"/>
    </row>
    <row r="199" spans="3:4" ht="12.75">
      <c r="C199" s="313"/>
      <c r="D199" s="311"/>
    </row>
    <row r="200" spans="3:4" ht="12.75">
      <c r="C200" s="313"/>
      <c r="D200" s="311"/>
    </row>
    <row r="201" spans="3:4" ht="12.75">
      <c r="C201" s="313"/>
      <c r="D201" s="311"/>
    </row>
    <row r="202" spans="3:4" ht="12.75">
      <c r="C202" s="313"/>
      <c r="D202" s="311"/>
    </row>
    <row r="203" spans="3:4" ht="12.75">
      <c r="C203" s="313"/>
      <c r="D203" s="311"/>
    </row>
    <row r="204" spans="3:4" ht="12.75">
      <c r="C204" s="313"/>
      <c r="D204" s="311"/>
    </row>
    <row r="205" spans="3:4" ht="12.75">
      <c r="C205" s="313"/>
      <c r="D205" s="311"/>
    </row>
    <row r="206" spans="3:4" ht="12.75">
      <c r="C206" s="313"/>
      <c r="D206" s="311"/>
    </row>
    <row r="207" spans="3:4" ht="12.75">
      <c r="C207" s="313"/>
      <c r="D207" s="311"/>
    </row>
    <row r="208" spans="3:4" ht="12.75">
      <c r="C208" s="313"/>
      <c r="D208" s="311"/>
    </row>
    <row r="209" spans="3:4" ht="12.75">
      <c r="C209" s="313"/>
      <c r="D209" s="311"/>
    </row>
    <row r="210" spans="3:4" ht="12.75">
      <c r="C210" s="313"/>
      <c r="D210" s="311"/>
    </row>
    <row r="211" spans="3:4" ht="12.75">
      <c r="C211" s="313"/>
      <c r="D211" s="311"/>
    </row>
    <row r="212" spans="3:4" ht="12.75">
      <c r="C212" s="313"/>
      <c r="D212" s="311"/>
    </row>
    <row r="213" spans="3:4" ht="12.75">
      <c r="C213" s="313"/>
      <c r="D213" s="311"/>
    </row>
    <row r="214" spans="3:4" ht="12.75">
      <c r="C214" s="313"/>
      <c r="D214" s="311"/>
    </row>
    <row r="215" spans="3:4" ht="12.75">
      <c r="C215" s="314"/>
      <c r="D215" s="311"/>
    </row>
    <row r="216" spans="3:4" ht="12.75">
      <c r="C216" s="313"/>
      <c r="D216" s="311"/>
    </row>
    <row r="217" spans="3:4" ht="12.75">
      <c r="C217" s="313"/>
      <c r="D217" s="311"/>
    </row>
    <row r="218" spans="3:4" ht="12.75">
      <c r="C218" s="313"/>
      <c r="D218" s="311"/>
    </row>
    <row r="219" spans="3:4" ht="12.75">
      <c r="C219" s="313"/>
      <c r="D219" s="311"/>
    </row>
    <row r="220" spans="3:4" ht="12.75">
      <c r="C220" s="313"/>
      <c r="D220" s="311"/>
    </row>
    <row r="221" spans="3:4" ht="12.75">
      <c r="C221" s="313"/>
      <c r="D221" s="311"/>
    </row>
    <row r="222" spans="3:4" ht="12.75">
      <c r="C222" s="313"/>
      <c r="D222" s="311"/>
    </row>
    <row r="223" spans="3:4" ht="12.75">
      <c r="C223" s="313"/>
      <c r="D223" s="311"/>
    </row>
    <row r="224" spans="3:4" ht="12.75">
      <c r="C224" s="313"/>
      <c r="D224" s="311"/>
    </row>
    <row r="225" spans="3:4" ht="12.75">
      <c r="C225" s="313"/>
      <c r="D225" s="311"/>
    </row>
    <row r="226" spans="3:4" ht="12.75">
      <c r="C226" s="313"/>
      <c r="D226" s="311"/>
    </row>
    <row r="227" spans="3:4" ht="12.75">
      <c r="C227" s="313"/>
      <c r="D227" s="311"/>
    </row>
    <row r="228" spans="3:4" ht="12.75">
      <c r="C228" s="313"/>
      <c r="D228" s="311"/>
    </row>
    <row r="229" spans="3:4" ht="12.75">
      <c r="C229" s="313"/>
      <c r="D229" s="311"/>
    </row>
    <row r="230" spans="3:4" ht="12.75">
      <c r="C230" s="313"/>
      <c r="D230" s="311"/>
    </row>
    <row r="231" spans="3:4" ht="12.75">
      <c r="C231" s="313"/>
      <c r="D231" s="311"/>
    </row>
    <row r="232" spans="3:4" ht="12.75">
      <c r="C232" s="313"/>
      <c r="D232" s="311"/>
    </row>
    <row r="233" spans="3:4" ht="12.75">
      <c r="C233" s="313"/>
      <c r="D233" s="311"/>
    </row>
    <row r="234" spans="3:4" ht="12.75">
      <c r="C234" s="313"/>
      <c r="D234" s="311"/>
    </row>
    <row r="235" spans="3:4" ht="12.75">
      <c r="C235" s="313"/>
      <c r="D235" s="311"/>
    </row>
    <row r="236" spans="3:4" ht="12.75">
      <c r="C236" s="313"/>
      <c r="D236" s="311"/>
    </row>
    <row r="237" spans="3:4" ht="12.75">
      <c r="C237" s="313"/>
      <c r="D237" s="311"/>
    </row>
    <row r="238" spans="3:4" ht="12.75">
      <c r="C238" s="313"/>
      <c r="D238" s="311"/>
    </row>
    <row r="239" spans="3:4" ht="12.75">
      <c r="C239" s="313"/>
      <c r="D239" s="311"/>
    </row>
    <row r="240" spans="3:4" ht="12.75">
      <c r="C240" s="313"/>
      <c r="D240" s="311"/>
    </row>
    <row r="241" spans="3:4" ht="12.75">
      <c r="C241" s="313"/>
      <c r="D241" s="311"/>
    </row>
    <row r="242" spans="3:4" ht="12.75">
      <c r="C242" s="313"/>
      <c r="D242" s="311"/>
    </row>
    <row r="243" spans="3:4" ht="12.75">
      <c r="C243" s="313"/>
      <c r="D243" s="311"/>
    </row>
    <row r="244" spans="3:4" ht="12.75">
      <c r="C244" s="313"/>
      <c r="D244" s="311"/>
    </row>
    <row r="245" spans="3:4" ht="12.75">
      <c r="C245" s="313"/>
      <c r="D245" s="311"/>
    </row>
    <row r="246" spans="3:4" ht="12.75">
      <c r="C246" s="313"/>
      <c r="D246" s="311"/>
    </row>
    <row r="247" spans="3:4" ht="12.75">
      <c r="C247" s="313"/>
      <c r="D247" s="311"/>
    </row>
    <row r="248" spans="3:4" ht="12.75">
      <c r="C248" s="313"/>
      <c r="D248" s="311"/>
    </row>
    <row r="249" spans="3:4" ht="12.75">
      <c r="C249" s="313"/>
      <c r="D249" s="311"/>
    </row>
    <row r="250" spans="3:4" ht="12.75">
      <c r="C250" s="313"/>
      <c r="D250" s="311"/>
    </row>
    <row r="251" spans="3:4" ht="12.75">
      <c r="C251" s="313"/>
      <c r="D251" s="311"/>
    </row>
    <row r="252" spans="3:4" ht="12.75">
      <c r="C252" s="313"/>
      <c r="D252" s="311"/>
    </row>
    <row r="253" spans="3:4" ht="12.75">
      <c r="C253" s="313"/>
      <c r="D253" s="311"/>
    </row>
    <row r="254" spans="3:4" ht="12.75">
      <c r="C254" s="313"/>
      <c r="D254" s="311"/>
    </row>
    <row r="255" spans="3:4" ht="12.75">
      <c r="C255" s="313"/>
      <c r="D255" s="311"/>
    </row>
    <row r="256" spans="3:4" ht="12.75">
      <c r="C256" s="313"/>
      <c r="D256" s="311"/>
    </row>
    <row r="257" spans="3:4" ht="12.75">
      <c r="C257" s="313"/>
      <c r="D257" s="311"/>
    </row>
    <row r="258" spans="3:4" ht="12.75">
      <c r="C258" s="313"/>
      <c r="D258" s="311"/>
    </row>
    <row r="259" spans="3:4" ht="12.75">
      <c r="C259" s="313"/>
      <c r="D259" s="311"/>
    </row>
    <row r="260" spans="3:4" ht="12.75">
      <c r="C260" s="313"/>
      <c r="D260" s="311"/>
    </row>
    <row r="261" spans="3:4" ht="12.75">
      <c r="C261" s="313"/>
      <c r="D261" s="311"/>
    </row>
    <row r="262" spans="3:4" ht="12.75">
      <c r="C262" s="313"/>
      <c r="D262" s="311"/>
    </row>
    <row r="263" spans="3:4" ht="12.75">
      <c r="C263" s="313"/>
      <c r="D263" s="311"/>
    </row>
    <row r="264" spans="3:4" ht="12.75">
      <c r="C264" s="313"/>
      <c r="D264" s="311"/>
    </row>
    <row r="265" spans="3:4" ht="12.75">
      <c r="C265" s="313"/>
      <c r="D265" s="311"/>
    </row>
    <row r="266" spans="3:4" ht="12.75">
      <c r="C266" s="313"/>
      <c r="D266" s="311"/>
    </row>
    <row r="267" spans="3:4" ht="12.75">
      <c r="C267" s="313"/>
      <c r="D267" s="311"/>
    </row>
    <row r="268" spans="3:4" ht="12.75">
      <c r="C268" s="313"/>
      <c r="D268" s="311"/>
    </row>
    <row r="269" spans="3:4" ht="12.75">
      <c r="C269" s="313"/>
      <c r="D269" s="311"/>
    </row>
    <row r="270" spans="3:4" ht="12.75">
      <c r="C270" s="313"/>
      <c r="D270" s="311"/>
    </row>
    <row r="271" spans="3:4" ht="12.75">
      <c r="C271" s="313"/>
      <c r="D271" s="311"/>
    </row>
    <row r="272" spans="3:4" ht="12.75">
      <c r="C272" s="313"/>
      <c r="D272" s="311"/>
    </row>
    <row r="273" spans="3:4" ht="12.75">
      <c r="C273" s="313"/>
      <c r="D273" s="311"/>
    </row>
    <row r="274" spans="3:4" ht="12.75">
      <c r="C274" s="313"/>
      <c r="D274" s="311"/>
    </row>
    <row r="275" spans="3:4" ht="12.75">
      <c r="C275" s="313"/>
      <c r="D275" s="311"/>
    </row>
    <row r="276" spans="3:4" ht="12.75">
      <c r="C276" s="313"/>
      <c r="D276" s="311"/>
    </row>
    <row r="277" ht="12.75">
      <c r="C277" s="313"/>
    </row>
    <row r="278" ht="12.75">
      <c r="C278" s="313"/>
    </row>
    <row r="279" ht="12.75">
      <c r="C279" s="313"/>
    </row>
    <row r="280" ht="12.75">
      <c r="C280" s="313"/>
    </row>
    <row r="281" ht="12.75">
      <c r="C281" s="313"/>
    </row>
    <row r="282" ht="12.75">
      <c r="C282" s="313"/>
    </row>
    <row r="283" ht="12.75">
      <c r="C283" s="313"/>
    </row>
    <row r="284" ht="12.75">
      <c r="C284" s="313"/>
    </row>
    <row r="285" ht="12.75">
      <c r="C285" s="313"/>
    </row>
    <row r="286" ht="12.75">
      <c r="C286" s="313"/>
    </row>
    <row r="287" ht="12.75">
      <c r="C287" s="313"/>
    </row>
    <row r="288" ht="12.75">
      <c r="C288" s="313"/>
    </row>
    <row r="289" ht="12.75">
      <c r="C289" s="313"/>
    </row>
    <row r="290" ht="12.75">
      <c r="C290" s="313"/>
    </row>
    <row r="291" ht="12.75">
      <c r="C291" s="313"/>
    </row>
    <row r="292" ht="12.75">
      <c r="C292" s="313"/>
    </row>
    <row r="293" ht="12.75">
      <c r="C293" s="313"/>
    </row>
    <row r="294" ht="12.75">
      <c r="C294" s="313"/>
    </row>
    <row r="295" ht="12.75">
      <c r="C295" s="313"/>
    </row>
    <row r="296" ht="12.75">
      <c r="C296" s="313"/>
    </row>
    <row r="297" ht="12.75">
      <c r="C297" s="313"/>
    </row>
    <row r="298" ht="12.75">
      <c r="C298" s="313"/>
    </row>
    <row r="299" ht="12.75">
      <c r="C299" s="313"/>
    </row>
    <row r="300" ht="12.75">
      <c r="C300" s="313"/>
    </row>
    <row r="301" ht="12.75">
      <c r="C301" s="313"/>
    </row>
    <row r="302" ht="12.75">
      <c r="C302" s="313"/>
    </row>
    <row r="303" ht="12.75">
      <c r="C303" s="313"/>
    </row>
    <row r="304" ht="12.75">
      <c r="C304" s="313"/>
    </row>
    <row r="305" ht="12.75">
      <c r="C305" s="313"/>
    </row>
    <row r="306" ht="12.75">
      <c r="C306" s="313"/>
    </row>
    <row r="307" ht="12.75">
      <c r="C307" s="313"/>
    </row>
    <row r="308" ht="12.75">
      <c r="C308" s="313"/>
    </row>
    <row r="309" ht="12.75">
      <c r="C309" s="313"/>
    </row>
    <row r="310" ht="12.75">
      <c r="C310" s="313"/>
    </row>
    <row r="311" ht="12.75">
      <c r="C311" s="313"/>
    </row>
    <row r="312" ht="12.75">
      <c r="C312" s="313"/>
    </row>
    <row r="313" ht="12.75">
      <c r="C313" s="313"/>
    </row>
    <row r="314" ht="12.75">
      <c r="C314" s="313"/>
    </row>
    <row r="315" ht="12.75">
      <c r="C315" s="313"/>
    </row>
    <row r="316" ht="12.75">
      <c r="C316" s="313"/>
    </row>
    <row r="317" ht="12.75">
      <c r="C317" s="313"/>
    </row>
    <row r="318" ht="12.75">
      <c r="C318" s="313"/>
    </row>
  </sheetData>
  <sheetProtection password="C7A2" sheet="1" objects="1" scenarios="1"/>
  <mergeCells count="32">
    <mergeCell ref="A17:B17"/>
    <mergeCell ref="A34:B34"/>
    <mergeCell ref="A26:B26"/>
    <mergeCell ref="A27:B27"/>
    <mergeCell ref="A15:B15"/>
    <mergeCell ref="A35:B35"/>
    <mergeCell ref="A19:B19"/>
    <mergeCell ref="A10:B10"/>
    <mergeCell ref="A13:B13"/>
    <mergeCell ref="A14:B14"/>
    <mergeCell ref="A11:B11"/>
    <mergeCell ref="A16:B16"/>
    <mergeCell ref="Q4:T4"/>
    <mergeCell ref="U4:X4"/>
    <mergeCell ref="C4:D4"/>
    <mergeCell ref="E4:F4"/>
    <mergeCell ref="A28:B28"/>
    <mergeCell ref="A20:B20"/>
    <mergeCell ref="A21:B21"/>
    <mergeCell ref="A22:B22"/>
    <mergeCell ref="A23:B23"/>
    <mergeCell ref="A25:B25"/>
    <mergeCell ref="A29:B29"/>
    <mergeCell ref="A31:B31"/>
    <mergeCell ref="A32:B32"/>
    <mergeCell ref="A33:B33"/>
    <mergeCell ref="Y4:AB4"/>
    <mergeCell ref="A7:B7"/>
    <mergeCell ref="A8:B8"/>
    <mergeCell ref="A9:B9"/>
    <mergeCell ref="I4:L4"/>
    <mergeCell ref="M4:P4"/>
  </mergeCells>
  <conditionalFormatting sqref="I30:AB30 I12:AB12 I18:AB18 I24:AB24 I36:AB36">
    <cfRule type="cellIs" priority="1" dxfId="4" operator="equal" stopIfTrue="1">
      <formula>"è"</formula>
    </cfRule>
  </conditionalFormatting>
  <conditionalFormatting sqref="I19:AB23 I25:AB29 I7:AB11 I13:AB17 I31:AB35">
    <cfRule type="cellIs" priority="2" dxfId="5" operator="equal" stopIfTrue="1">
      <formula>"  "</formula>
    </cfRule>
    <cfRule type="cellIs" priority="3" dxfId="1" operator="equal" stopIfTrue="1">
      <formula>" "</formula>
    </cfRule>
    <cfRule type="cellIs" priority="4" dxfId="4" operator="equal" stopIfTrue="1">
      <formula>"   "</formula>
    </cfRule>
  </conditionalFormatting>
  <printOptions/>
  <pageMargins left="0.3937007874015748" right="0.3937007874015748" top="0.984251968503937" bottom="0.984251968503937" header="0.5118110236220472" footer="0.5118110236220472"/>
  <pageSetup fitToHeight="1" fitToWidth="1" horizontalDpi="600" verticalDpi="600" orientation="landscape" paperSize="9" scale="94"/>
  <headerFooter alignWithMargins="0">
    <oddFooter>&amp;RStand: &amp;D</oddFooter>
  </headerFooter>
</worksheet>
</file>

<file path=xl/worksheets/sheet4.xml><?xml version="1.0" encoding="utf-8"?>
<worksheet xmlns="http://schemas.openxmlformats.org/spreadsheetml/2006/main" xmlns:r="http://schemas.openxmlformats.org/officeDocument/2006/relationships">
  <dimension ref="A1:R67"/>
  <sheetViews>
    <sheetView showGridLines="0"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6" sqref="A6"/>
    </sheetView>
  </sheetViews>
  <sheetFormatPr defaultColWidth="11.57421875" defaultRowHeight="12.75"/>
  <cols>
    <col min="1" max="1" width="31.140625" style="1" customWidth="1"/>
    <col min="2" max="2" width="6.421875" style="1" customWidth="1"/>
    <col min="3" max="3" width="6.140625" style="1" customWidth="1"/>
    <col min="4" max="4" width="13.7109375" style="1" customWidth="1"/>
    <col min="5" max="5" width="14.140625" style="1" customWidth="1"/>
    <col min="6" max="10" width="13.7109375" style="5" customWidth="1"/>
    <col min="11" max="11" width="9.7109375" style="5" customWidth="1"/>
    <col min="12" max="16" width="9.7109375" style="1" customWidth="1"/>
    <col min="17" max="16384" width="11.421875" style="1" customWidth="1"/>
  </cols>
  <sheetData>
    <row r="1" s="5" customFormat="1" ht="15.75">
      <c r="A1" s="18" t="s">
        <v>95</v>
      </c>
    </row>
    <row r="2" s="5" customFormat="1" ht="12.75" customHeight="1">
      <c r="A2" s="18"/>
    </row>
    <row r="3" s="5" customFormat="1" ht="12.75"/>
    <row r="4" spans="1:11" s="5" customFormat="1" ht="12.75" customHeight="1">
      <c r="A4" s="515" t="s">
        <v>42</v>
      </c>
      <c r="B4" s="393" t="s">
        <v>43</v>
      </c>
      <c r="C4" s="141"/>
      <c r="D4" s="519" t="s">
        <v>49</v>
      </c>
      <c r="E4" s="517" t="s">
        <v>48</v>
      </c>
      <c r="F4" s="511">
        <f>Deckblatt!B9</f>
        <v>2023</v>
      </c>
      <c r="G4" s="511">
        <f>Deckblatt!B9+1</f>
        <v>2024</v>
      </c>
      <c r="H4" s="511">
        <f>Deckblatt!B9+2</f>
        <v>2025</v>
      </c>
      <c r="I4" s="511">
        <f>Deckblatt!B9+3</f>
        <v>2026</v>
      </c>
      <c r="J4" s="513">
        <f>Deckblatt!B9+4</f>
        <v>2027</v>
      </c>
      <c r="K4" s="7"/>
    </row>
    <row r="5" spans="1:11" s="5" customFormat="1" ht="12.75">
      <c r="A5" s="516"/>
      <c r="B5" s="112" t="s">
        <v>44</v>
      </c>
      <c r="C5" s="94" t="s">
        <v>41</v>
      </c>
      <c r="D5" s="520"/>
      <c r="E5" s="518"/>
      <c r="F5" s="512"/>
      <c r="G5" s="512"/>
      <c r="H5" s="512"/>
      <c r="I5" s="512"/>
      <c r="J5" s="514"/>
      <c r="K5" s="8"/>
    </row>
    <row r="6" spans="1:13" ht="12.75">
      <c r="A6" s="352"/>
      <c r="B6" s="391"/>
      <c r="C6" s="392"/>
      <c r="D6" s="50"/>
      <c r="E6" s="394"/>
      <c r="F6" s="363">
        <f aca="true" t="shared" si="0" ref="F6:F23">IF(F$4=$C6,($E6+1-$B6)*$D6)+IF(F$4&lt;$C6,0)+IF(F$4&gt;$C6,($D6+$D6*$D$29/100)*$E6)</f>
        <v>0</v>
      </c>
      <c r="G6" s="363">
        <f aca="true" t="shared" si="1" ref="G6:J22">IF(G$4=$C6,($E6+1-$B6)*$D6)+IF(G$4&lt;$C6,0)+IF(F$4=$C6,($D6+$D6*$D$29/100)*$E6,F6+F6*$D$29%)</f>
        <v>0</v>
      </c>
      <c r="H6" s="363">
        <f t="shared" si="1"/>
        <v>0</v>
      </c>
      <c r="I6" s="363">
        <f t="shared" si="1"/>
        <v>0</v>
      </c>
      <c r="J6" s="395">
        <f t="shared" si="1"/>
        <v>0</v>
      </c>
      <c r="K6" s="9"/>
      <c r="L6" s="6"/>
      <c r="M6" s="6"/>
    </row>
    <row r="7" spans="1:13" ht="12.75">
      <c r="A7" s="90"/>
      <c r="B7" s="144"/>
      <c r="C7" s="16"/>
      <c r="D7" s="17"/>
      <c r="E7" s="76"/>
      <c r="F7" s="261">
        <f t="shared" si="0"/>
        <v>0</v>
      </c>
      <c r="G7" s="261">
        <f t="shared" si="1"/>
        <v>0</v>
      </c>
      <c r="H7" s="261">
        <f t="shared" si="1"/>
        <v>0</v>
      </c>
      <c r="I7" s="261">
        <f t="shared" si="1"/>
        <v>0</v>
      </c>
      <c r="J7" s="262">
        <f t="shared" si="1"/>
        <v>0</v>
      </c>
      <c r="K7" s="9"/>
      <c r="L7" s="6"/>
      <c r="M7" s="6"/>
    </row>
    <row r="8" spans="1:13" ht="12.75">
      <c r="A8" s="90"/>
      <c r="B8" s="144"/>
      <c r="C8" s="16"/>
      <c r="D8" s="17"/>
      <c r="E8" s="76"/>
      <c r="F8" s="261">
        <f t="shared" si="0"/>
        <v>0</v>
      </c>
      <c r="G8" s="261">
        <f t="shared" si="1"/>
        <v>0</v>
      </c>
      <c r="H8" s="261">
        <f t="shared" si="1"/>
        <v>0</v>
      </c>
      <c r="I8" s="261">
        <f t="shared" si="1"/>
        <v>0</v>
      </c>
      <c r="J8" s="262">
        <f t="shared" si="1"/>
        <v>0</v>
      </c>
      <c r="K8" s="9"/>
      <c r="L8" s="6"/>
      <c r="M8" s="6"/>
    </row>
    <row r="9" spans="1:13" ht="12.75">
      <c r="A9" s="90"/>
      <c r="B9" s="144"/>
      <c r="C9" s="16"/>
      <c r="D9" s="17"/>
      <c r="E9" s="76"/>
      <c r="F9" s="261">
        <f t="shared" si="0"/>
        <v>0</v>
      </c>
      <c r="G9" s="261">
        <f t="shared" si="1"/>
        <v>0</v>
      </c>
      <c r="H9" s="261">
        <f t="shared" si="1"/>
        <v>0</v>
      </c>
      <c r="I9" s="261">
        <f t="shared" si="1"/>
        <v>0</v>
      </c>
      <c r="J9" s="262">
        <f t="shared" si="1"/>
        <v>0</v>
      </c>
      <c r="K9" s="9"/>
      <c r="L9" s="6"/>
      <c r="M9" s="6"/>
    </row>
    <row r="10" spans="1:13" ht="12.75">
      <c r="A10" s="90"/>
      <c r="B10" s="144"/>
      <c r="C10" s="16"/>
      <c r="D10" s="17"/>
      <c r="E10" s="76"/>
      <c r="F10" s="261">
        <f t="shared" si="0"/>
        <v>0</v>
      </c>
      <c r="G10" s="261">
        <f t="shared" si="1"/>
        <v>0</v>
      </c>
      <c r="H10" s="261">
        <f t="shared" si="1"/>
        <v>0</v>
      </c>
      <c r="I10" s="261">
        <f t="shared" si="1"/>
        <v>0</v>
      </c>
      <c r="J10" s="262">
        <f t="shared" si="1"/>
        <v>0</v>
      </c>
      <c r="K10" s="9"/>
      <c r="L10" s="6"/>
      <c r="M10" s="6"/>
    </row>
    <row r="11" spans="1:13" ht="12.75">
      <c r="A11" s="90"/>
      <c r="B11" s="144"/>
      <c r="C11" s="16"/>
      <c r="D11" s="17"/>
      <c r="E11" s="76"/>
      <c r="F11" s="261">
        <f t="shared" si="0"/>
        <v>0</v>
      </c>
      <c r="G11" s="261">
        <f t="shared" si="1"/>
        <v>0</v>
      </c>
      <c r="H11" s="261">
        <f t="shared" si="1"/>
        <v>0</v>
      </c>
      <c r="I11" s="261">
        <f t="shared" si="1"/>
        <v>0</v>
      </c>
      <c r="J11" s="262">
        <f t="shared" si="1"/>
        <v>0</v>
      </c>
      <c r="K11" s="9"/>
      <c r="L11" s="6"/>
      <c r="M11" s="6"/>
    </row>
    <row r="12" spans="1:13" ht="12.75">
      <c r="A12" s="90"/>
      <c r="B12" s="144"/>
      <c r="C12" s="16"/>
      <c r="D12" s="17"/>
      <c r="E12" s="76"/>
      <c r="F12" s="261">
        <f t="shared" si="0"/>
        <v>0</v>
      </c>
      <c r="G12" s="261">
        <f t="shared" si="1"/>
        <v>0</v>
      </c>
      <c r="H12" s="261">
        <f t="shared" si="1"/>
        <v>0</v>
      </c>
      <c r="I12" s="261">
        <f t="shared" si="1"/>
        <v>0</v>
      </c>
      <c r="J12" s="262">
        <f t="shared" si="1"/>
        <v>0</v>
      </c>
      <c r="K12" s="9"/>
      <c r="L12" s="6"/>
      <c r="M12" s="6"/>
    </row>
    <row r="13" spans="1:13" ht="12.75">
      <c r="A13" s="90"/>
      <c r="B13" s="144"/>
      <c r="C13" s="16"/>
      <c r="D13" s="17"/>
      <c r="E13" s="76"/>
      <c r="F13" s="261">
        <f t="shared" si="0"/>
        <v>0</v>
      </c>
      <c r="G13" s="261">
        <f t="shared" si="1"/>
        <v>0</v>
      </c>
      <c r="H13" s="261">
        <f t="shared" si="1"/>
        <v>0</v>
      </c>
      <c r="I13" s="261">
        <f t="shared" si="1"/>
        <v>0</v>
      </c>
      <c r="J13" s="262">
        <f t="shared" si="1"/>
        <v>0</v>
      </c>
      <c r="K13" s="9"/>
      <c r="L13" s="6"/>
      <c r="M13" s="6"/>
    </row>
    <row r="14" spans="1:13" ht="12.75">
      <c r="A14" s="90"/>
      <c r="B14" s="144"/>
      <c r="C14" s="16"/>
      <c r="D14" s="17"/>
      <c r="E14" s="76"/>
      <c r="F14" s="261">
        <f t="shared" si="0"/>
        <v>0</v>
      </c>
      <c r="G14" s="261">
        <f t="shared" si="1"/>
        <v>0</v>
      </c>
      <c r="H14" s="261">
        <f t="shared" si="1"/>
        <v>0</v>
      </c>
      <c r="I14" s="261">
        <f t="shared" si="1"/>
        <v>0</v>
      </c>
      <c r="J14" s="262">
        <f t="shared" si="1"/>
        <v>0</v>
      </c>
      <c r="K14" s="9"/>
      <c r="L14" s="6"/>
      <c r="M14" s="6"/>
    </row>
    <row r="15" spans="1:13" ht="12.75">
      <c r="A15" s="90"/>
      <c r="B15" s="144"/>
      <c r="C15" s="16"/>
      <c r="D15" s="17"/>
      <c r="E15" s="76"/>
      <c r="F15" s="261">
        <f t="shared" si="0"/>
        <v>0</v>
      </c>
      <c r="G15" s="261">
        <f t="shared" si="1"/>
        <v>0</v>
      </c>
      <c r="H15" s="261">
        <f t="shared" si="1"/>
        <v>0</v>
      </c>
      <c r="I15" s="261">
        <f t="shared" si="1"/>
        <v>0</v>
      </c>
      <c r="J15" s="262">
        <f t="shared" si="1"/>
        <v>0</v>
      </c>
      <c r="K15" s="9"/>
      <c r="L15" s="6"/>
      <c r="M15" s="6"/>
    </row>
    <row r="16" spans="1:13" ht="12.75">
      <c r="A16" s="90"/>
      <c r="B16" s="144"/>
      <c r="C16" s="16"/>
      <c r="D16" s="17"/>
      <c r="E16" s="76"/>
      <c r="F16" s="261">
        <f t="shared" si="0"/>
        <v>0</v>
      </c>
      <c r="G16" s="261">
        <f t="shared" si="1"/>
        <v>0</v>
      </c>
      <c r="H16" s="261">
        <f t="shared" si="1"/>
        <v>0</v>
      </c>
      <c r="I16" s="261">
        <f t="shared" si="1"/>
        <v>0</v>
      </c>
      <c r="J16" s="262">
        <f t="shared" si="1"/>
        <v>0</v>
      </c>
      <c r="K16" s="9"/>
      <c r="L16" s="6"/>
      <c r="M16" s="6"/>
    </row>
    <row r="17" spans="1:13" ht="12.75">
      <c r="A17" s="90"/>
      <c r="B17" s="144"/>
      <c r="C17" s="16"/>
      <c r="D17" s="17"/>
      <c r="E17" s="76"/>
      <c r="F17" s="261">
        <f t="shared" si="0"/>
        <v>0</v>
      </c>
      <c r="G17" s="261">
        <f t="shared" si="1"/>
        <v>0</v>
      </c>
      <c r="H17" s="261">
        <f t="shared" si="1"/>
        <v>0</v>
      </c>
      <c r="I17" s="261">
        <f t="shared" si="1"/>
        <v>0</v>
      </c>
      <c r="J17" s="262">
        <f t="shared" si="1"/>
        <v>0</v>
      </c>
      <c r="K17" s="9"/>
      <c r="L17" s="6"/>
      <c r="M17" s="6"/>
    </row>
    <row r="18" spans="1:13" ht="12.75">
      <c r="A18" s="90"/>
      <c r="B18" s="144"/>
      <c r="C18" s="16"/>
      <c r="D18" s="17"/>
      <c r="E18" s="76"/>
      <c r="F18" s="261">
        <f t="shared" si="0"/>
        <v>0</v>
      </c>
      <c r="G18" s="261">
        <f t="shared" si="1"/>
        <v>0</v>
      </c>
      <c r="H18" s="261">
        <f t="shared" si="1"/>
        <v>0</v>
      </c>
      <c r="I18" s="261">
        <f t="shared" si="1"/>
        <v>0</v>
      </c>
      <c r="J18" s="262">
        <f t="shared" si="1"/>
        <v>0</v>
      </c>
      <c r="K18" s="9"/>
      <c r="L18" s="6"/>
      <c r="M18" s="6"/>
    </row>
    <row r="19" spans="1:13" ht="12.75">
      <c r="A19" s="90"/>
      <c r="B19" s="144"/>
      <c r="C19" s="16"/>
      <c r="D19" s="17"/>
      <c r="E19" s="76"/>
      <c r="F19" s="261">
        <f t="shared" si="0"/>
        <v>0</v>
      </c>
      <c r="G19" s="261">
        <f t="shared" si="1"/>
        <v>0</v>
      </c>
      <c r="H19" s="261">
        <f t="shared" si="1"/>
        <v>0</v>
      </c>
      <c r="I19" s="261">
        <f t="shared" si="1"/>
        <v>0</v>
      </c>
      <c r="J19" s="262">
        <f t="shared" si="1"/>
        <v>0</v>
      </c>
      <c r="K19" s="9"/>
      <c r="L19" s="6"/>
      <c r="M19" s="6"/>
    </row>
    <row r="20" spans="1:13" ht="12.75">
      <c r="A20" s="90"/>
      <c r="B20" s="144"/>
      <c r="C20" s="16"/>
      <c r="D20" s="17"/>
      <c r="E20" s="76"/>
      <c r="F20" s="261">
        <f t="shared" si="0"/>
        <v>0</v>
      </c>
      <c r="G20" s="261">
        <f t="shared" si="1"/>
        <v>0</v>
      </c>
      <c r="H20" s="261">
        <f t="shared" si="1"/>
        <v>0</v>
      </c>
      <c r="I20" s="261">
        <f t="shared" si="1"/>
        <v>0</v>
      </c>
      <c r="J20" s="262">
        <f t="shared" si="1"/>
        <v>0</v>
      </c>
      <c r="K20" s="9"/>
      <c r="L20" s="6"/>
      <c r="M20" s="6"/>
    </row>
    <row r="21" spans="1:13" ht="12.75">
      <c r="A21" s="90"/>
      <c r="B21" s="144"/>
      <c r="C21" s="16"/>
      <c r="D21" s="17"/>
      <c r="E21" s="76"/>
      <c r="F21" s="261">
        <f t="shared" si="0"/>
        <v>0</v>
      </c>
      <c r="G21" s="261">
        <f t="shared" si="1"/>
        <v>0</v>
      </c>
      <c r="H21" s="261">
        <f t="shared" si="1"/>
        <v>0</v>
      </c>
      <c r="I21" s="261">
        <f t="shared" si="1"/>
        <v>0</v>
      </c>
      <c r="J21" s="262">
        <f t="shared" si="1"/>
        <v>0</v>
      </c>
      <c r="K21" s="9"/>
      <c r="L21" s="6"/>
      <c r="M21" s="6"/>
    </row>
    <row r="22" spans="1:13" ht="12.75">
      <c r="A22" s="90"/>
      <c r="B22" s="144"/>
      <c r="C22" s="16"/>
      <c r="D22" s="17"/>
      <c r="E22" s="76"/>
      <c r="F22" s="261">
        <f t="shared" si="0"/>
        <v>0</v>
      </c>
      <c r="G22" s="261">
        <f t="shared" si="1"/>
        <v>0</v>
      </c>
      <c r="H22" s="261">
        <f t="shared" si="1"/>
        <v>0</v>
      </c>
      <c r="I22" s="261">
        <f t="shared" si="1"/>
        <v>0</v>
      </c>
      <c r="J22" s="262">
        <f t="shared" si="1"/>
        <v>0</v>
      </c>
      <c r="K22" s="9"/>
      <c r="L22" s="6"/>
      <c r="M22" s="6"/>
    </row>
    <row r="23" spans="1:13" ht="12.75">
      <c r="A23" s="90"/>
      <c r="B23" s="144"/>
      <c r="C23" s="16"/>
      <c r="D23" s="17"/>
      <c r="E23" s="76"/>
      <c r="F23" s="261">
        <f t="shared" si="0"/>
        <v>0</v>
      </c>
      <c r="G23" s="261">
        <f>IF(G$4=$C23,($E23+1-$B23)*$D23)+IF(G$4&lt;$C23,0)+IF(G$4&gt;$C23,($D23+$D23*$D$29/100)*$E23)</f>
        <v>0</v>
      </c>
      <c r="H23" s="261">
        <f>IF(H$4=$C23,($E23+1-$B23)*$D23)+IF(H$4&lt;$C23,0)+IF(G$4=$C23,($D23+$D23*$D$29/100)*$E23,G23+G23*$D$29%)</f>
        <v>0</v>
      </c>
      <c r="I23" s="261">
        <f>IF(I$4=$C23,($E23+1-$B23)*$D23)+IF(I$4&lt;$C23,0)+IF(H$4=$C23,($D23+$D23*$D$29/100)*$E23,H23+H23*$D$29%)</f>
        <v>0</v>
      </c>
      <c r="J23" s="262">
        <f>IF(J$4=$C23,($E23+1-$B23)*$D23)+IF(J$4&lt;$C23,0)+IF(I$4=$C23,($D23+$D23*$D$29/100)*$E23,I23+I23*$D$29%)</f>
        <v>0</v>
      </c>
      <c r="K23" s="9"/>
      <c r="L23" s="6"/>
      <c r="M23" s="6"/>
    </row>
    <row r="24" spans="1:14" ht="12.75">
      <c r="A24" s="279" t="s">
        <v>25</v>
      </c>
      <c r="B24" s="275"/>
      <c r="C24" s="265"/>
      <c r="D24" s="266"/>
      <c r="E24" s="265"/>
      <c r="F24" s="267">
        <f>SUM(F6:F23)</f>
        <v>0</v>
      </c>
      <c r="G24" s="267">
        <f>SUM(G6:G23)</f>
        <v>0</v>
      </c>
      <c r="H24" s="267">
        <f>SUM(H6:H23)</f>
        <v>0</v>
      </c>
      <c r="I24" s="267">
        <f>SUM(I6:I23)</f>
        <v>0</v>
      </c>
      <c r="J24" s="277">
        <f>SUM(J6:J23)</f>
        <v>0</v>
      </c>
      <c r="K24" s="9"/>
      <c r="L24" s="9"/>
      <c r="M24" s="6"/>
      <c r="N24" s="6"/>
    </row>
    <row r="25" spans="1:15" ht="12.75">
      <c r="A25" s="280" t="s">
        <v>47</v>
      </c>
      <c r="B25" s="276"/>
      <c r="C25" s="268"/>
      <c r="D25" s="269"/>
      <c r="E25" s="270" t="s">
        <v>40</v>
      </c>
      <c r="F25" s="271">
        <f>F24*$D$25%</f>
        <v>0</v>
      </c>
      <c r="G25" s="271">
        <f>G24*$D$25%</f>
        <v>0</v>
      </c>
      <c r="H25" s="271">
        <f>H24*$D$25%</f>
        <v>0</v>
      </c>
      <c r="I25" s="271">
        <f>I24*$D$25%</f>
        <v>0</v>
      </c>
      <c r="J25" s="278">
        <f>J24*$D$25%</f>
        <v>0</v>
      </c>
      <c r="K25" s="9"/>
      <c r="L25" s="9"/>
      <c r="M25" s="9"/>
      <c r="N25" s="6"/>
      <c r="O25" s="6"/>
    </row>
    <row r="26" spans="1:14" s="71" customFormat="1" ht="22.5" customHeight="1">
      <c r="A26" s="398" t="s">
        <v>45</v>
      </c>
      <c r="B26" s="398"/>
      <c r="C26" s="272"/>
      <c r="D26" s="272"/>
      <c r="E26" s="272"/>
      <c r="F26" s="273">
        <f>SUM(F24:F25)</f>
        <v>0</v>
      </c>
      <c r="G26" s="273">
        <f>SUM(G24:G25)</f>
        <v>0</v>
      </c>
      <c r="H26" s="273">
        <f>SUM(H24:H25)</f>
        <v>0</v>
      </c>
      <c r="I26" s="273">
        <f>SUM(I24:I25)</f>
        <v>0</v>
      </c>
      <c r="J26" s="274">
        <f>SUM(J24:J25)</f>
        <v>0</v>
      </c>
      <c r="K26" s="69"/>
      <c r="L26" s="69"/>
      <c r="M26" s="70"/>
      <c r="N26" s="70"/>
    </row>
    <row r="27" spans="1:18" s="75" customFormat="1" ht="15">
      <c r="A27" s="72" t="s">
        <v>98</v>
      </c>
      <c r="B27" s="399"/>
      <c r="C27" s="400"/>
      <c r="D27" s="401"/>
      <c r="E27" s="400"/>
      <c r="F27" s="402">
        <f>COUNTIF(F6:F23,"&lt;&gt;0")</f>
        <v>0</v>
      </c>
      <c r="G27" s="402">
        <f>COUNTIF(G6:G23,"&lt;&gt;0")</f>
        <v>0</v>
      </c>
      <c r="H27" s="402">
        <f>COUNTIF(H6:H23,"&lt;&gt;0")</f>
        <v>0</v>
      </c>
      <c r="I27" s="402">
        <f>COUNTIF(I6:I23,"&lt;&gt;0")</f>
        <v>0</v>
      </c>
      <c r="J27" s="403">
        <f>COUNTIF(J6:J23,"&lt;&gt;0")</f>
        <v>0</v>
      </c>
      <c r="K27" s="73"/>
      <c r="L27" s="73"/>
      <c r="M27" s="73"/>
      <c r="N27" s="73"/>
      <c r="O27" s="73"/>
      <c r="P27" s="73"/>
      <c r="Q27" s="74"/>
      <c r="R27" s="74"/>
    </row>
    <row r="28" spans="1:18" ht="12.75">
      <c r="A28" s="12"/>
      <c r="B28" s="5"/>
      <c r="C28" s="5"/>
      <c r="D28" s="77"/>
      <c r="E28" s="5"/>
      <c r="F28" s="13"/>
      <c r="G28" s="12"/>
      <c r="H28" s="12"/>
      <c r="I28" s="12"/>
      <c r="J28" s="12"/>
      <c r="L28" s="5"/>
      <c r="M28" s="5"/>
      <c r="N28" s="5"/>
      <c r="O28" s="5"/>
      <c r="P28" s="5"/>
      <c r="Q28" s="6"/>
      <c r="R28" s="6"/>
    </row>
    <row r="29" spans="1:18" ht="12.75">
      <c r="A29" s="396" t="s">
        <v>232</v>
      </c>
      <c r="B29" s="397"/>
      <c r="C29" s="397"/>
      <c r="D29" s="144"/>
      <c r="E29" s="4" t="s">
        <v>40</v>
      </c>
      <c r="M29" s="10"/>
      <c r="N29" s="10"/>
      <c r="O29" s="10"/>
      <c r="P29" s="11"/>
      <c r="Q29" s="6"/>
      <c r="R29" s="6"/>
    </row>
    <row r="30" spans="1:18" ht="12.75">
      <c r="A30" s="5"/>
      <c r="B30" s="5"/>
      <c r="C30" s="5"/>
      <c r="E30" s="5"/>
      <c r="P30" s="6"/>
      <c r="Q30" s="6"/>
      <c r="R30" s="6"/>
    </row>
    <row r="31" spans="1:18" ht="12.75">
      <c r="A31" s="5"/>
      <c r="B31" s="5"/>
      <c r="C31" s="5"/>
      <c r="D31" s="6"/>
      <c r="E31" s="5"/>
      <c r="L31" s="6"/>
      <c r="M31" s="6"/>
      <c r="N31" s="6"/>
      <c r="O31" s="6"/>
      <c r="P31" s="6"/>
      <c r="Q31" s="6"/>
      <c r="R31" s="6"/>
    </row>
    <row r="32" spans="1:18" ht="12.75">
      <c r="A32" s="5"/>
      <c r="B32" s="5"/>
      <c r="C32" s="5"/>
      <c r="D32" s="6"/>
      <c r="E32" s="5"/>
      <c r="L32" s="6"/>
      <c r="M32" s="6"/>
      <c r="N32" s="6"/>
      <c r="O32" s="6"/>
      <c r="P32" s="6"/>
      <c r="Q32" s="6"/>
      <c r="R32" s="6"/>
    </row>
    <row r="33" spans="1:18" ht="12.75">
      <c r="A33" s="5"/>
      <c r="B33" s="5"/>
      <c r="C33" s="5"/>
      <c r="D33" s="6"/>
      <c r="E33" s="5"/>
      <c r="L33" s="6"/>
      <c r="M33" s="6"/>
      <c r="N33" s="6"/>
      <c r="O33" s="6"/>
      <c r="P33" s="6"/>
      <c r="Q33" s="6"/>
      <c r="R33" s="6"/>
    </row>
    <row r="34" spans="1:18" ht="12.75">
      <c r="A34" s="5"/>
      <c r="B34" s="5"/>
      <c r="C34" s="5"/>
      <c r="D34" s="6"/>
      <c r="E34" s="5"/>
      <c r="L34" s="6"/>
      <c r="M34" s="6"/>
      <c r="N34" s="6"/>
      <c r="O34" s="6"/>
      <c r="P34" s="6"/>
      <c r="Q34" s="6"/>
      <c r="R34" s="6"/>
    </row>
    <row r="35" spans="1:18" ht="12.75">
      <c r="A35" s="5"/>
      <c r="B35" s="5"/>
      <c r="C35" s="5"/>
      <c r="D35" s="6"/>
      <c r="E35" s="5"/>
      <c r="L35" s="6"/>
      <c r="M35" s="6"/>
      <c r="N35" s="6"/>
      <c r="O35" s="6"/>
      <c r="P35" s="6"/>
      <c r="Q35" s="6"/>
      <c r="R35" s="6"/>
    </row>
    <row r="36" spans="1:18" ht="12.75">
      <c r="A36" s="5"/>
      <c r="B36" s="5"/>
      <c r="C36" s="5"/>
      <c r="D36" s="6"/>
      <c r="E36" s="5"/>
      <c r="L36" s="6"/>
      <c r="M36" s="6"/>
      <c r="N36" s="6"/>
      <c r="O36" s="6"/>
      <c r="P36" s="6"/>
      <c r="Q36" s="6"/>
      <c r="R36" s="6"/>
    </row>
    <row r="37" spans="1:18" ht="12.75">
      <c r="A37" s="5"/>
      <c r="B37" s="5"/>
      <c r="C37" s="5"/>
      <c r="D37" s="6"/>
      <c r="E37" s="5"/>
      <c r="L37" s="6"/>
      <c r="M37" s="6"/>
      <c r="N37" s="6"/>
      <c r="O37" s="6"/>
      <c r="P37" s="6"/>
      <c r="Q37" s="6"/>
      <c r="R37" s="6"/>
    </row>
    <row r="38" spans="1:18" ht="12.75">
      <c r="A38" s="5"/>
      <c r="B38" s="5"/>
      <c r="C38" s="5"/>
      <c r="D38" s="6"/>
      <c r="E38" s="6"/>
      <c r="L38" s="6"/>
      <c r="M38" s="6"/>
      <c r="N38" s="6"/>
      <c r="O38" s="6"/>
      <c r="P38" s="6"/>
      <c r="Q38" s="6"/>
      <c r="R38" s="6"/>
    </row>
    <row r="39" spans="1:18" ht="12.75">
      <c r="A39" s="5"/>
      <c r="B39" s="5"/>
      <c r="C39" s="5"/>
      <c r="D39" s="6"/>
      <c r="E39" s="6"/>
      <c r="L39" s="6"/>
      <c r="M39" s="6"/>
      <c r="N39" s="6"/>
      <c r="O39" s="6"/>
      <c r="P39" s="6"/>
      <c r="Q39" s="6"/>
      <c r="R39" s="6"/>
    </row>
    <row r="40" spans="1:18" ht="12.75">
      <c r="A40" s="5"/>
      <c r="B40" s="5"/>
      <c r="C40" s="5"/>
      <c r="D40" s="6"/>
      <c r="E40" s="6"/>
      <c r="L40" s="6"/>
      <c r="M40" s="6"/>
      <c r="N40" s="6"/>
      <c r="O40" s="6"/>
      <c r="P40" s="6"/>
      <c r="Q40" s="6"/>
      <c r="R40" s="6"/>
    </row>
    <row r="41" spans="1:3" ht="12.75">
      <c r="A41" s="5"/>
      <c r="B41" s="5"/>
      <c r="C41" s="5"/>
    </row>
    <row r="42" spans="1:3" ht="12.75">
      <c r="A42" s="5"/>
      <c r="B42" s="5"/>
      <c r="C42" s="5"/>
    </row>
    <row r="43" spans="1:3" ht="12.75">
      <c r="A43" s="5"/>
      <c r="B43" s="5"/>
      <c r="C43" s="5"/>
    </row>
    <row r="44" spans="1:3" ht="12.75">
      <c r="A44" s="5"/>
      <c r="B44" s="5"/>
      <c r="C44" s="5"/>
    </row>
    <row r="45" spans="1:3" ht="12.75">
      <c r="A45" s="5"/>
      <c r="B45" s="5"/>
      <c r="C45" s="5"/>
    </row>
    <row r="46" spans="1:3" ht="12.75">
      <c r="A46" s="5"/>
      <c r="B46" s="5"/>
      <c r="C46" s="5"/>
    </row>
    <row r="47" spans="1:3" ht="12.75">
      <c r="A47" s="5"/>
      <c r="B47" s="5"/>
      <c r="C47" s="5"/>
    </row>
    <row r="48" spans="1:3" ht="12.75">
      <c r="A48" s="5"/>
      <c r="B48" s="5"/>
      <c r="C48" s="5"/>
    </row>
    <row r="49" spans="1:3" ht="12.75">
      <c r="A49" s="5"/>
      <c r="B49" s="5"/>
      <c r="C49" s="5"/>
    </row>
    <row r="50" spans="1:3" ht="12.75">
      <c r="A50" s="5"/>
      <c r="B50" s="5"/>
      <c r="C50" s="5"/>
    </row>
    <row r="51" spans="1:3" ht="12.75">
      <c r="A51" s="5"/>
      <c r="B51" s="5"/>
      <c r="C51" s="5"/>
    </row>
    <row r="52" spans="1:3" ht="12.75">
      <c r="A52" s="5"/>
      <c r="B52" s="5"/>
      <c r="C52" s="5"/>
    </row>
    <row r="53" spans="1:3" ht="12.75">
      <c r="A53" s="5"/>
      <c r="B53" s="5"/>
      <c r="C53" s="5"/>
    </row>
    <row r="54" spans="1:3" ht="12.75">
      <c r="A54" s="5"/>
      <c r="B54" s="5"/>
      <c r="C54" s="5"/>
    </row>
    <row r="55" spans="1:3" ht="12.75">
      <c r="A55" s="5"/>
      <c r="B55" s="5"/>
      <c r="C55" s="5"/>
    </row>
    <row r="56" spans="1:3" ht="12.75">
      <c r="A56" s="5"/>
      <c r="B56" s="5"/>
      <c r="C56" s="5"/>
    </row>
    <row r="57" spans="1:3" ht="12.75">
      <c r="A57" s="5"/>
      <c r="B57" s="5"/>
      <c r="C57" s="5"/>
    </row>
    <row r="58" spans="1:3" ht="12.75">
      <c r="A58" s="5"/>
      <c r="B58" s="5"/>
      <c r="C58" s="5"/>
    </row>
    <row r="59" spans="1:3" ht="12.75">
      <c r="A59" s="5"/>
      <c r="B59" s="5"/>
      <c r="C59" s="5"/>
    </row>
    <row r="60" spans="1:3" ht="12.75">
      <c r="A60" s="5"/>
      <c r="B60" s="5"/>
      <c r="C60" s="5"/>
    </row>
    <row r="61" spans="1:3" ht="12.75">
      <c r="A61" s="5"/>
      <c r="B61" s="5"/>
      <c r="C61" s="5"/>
    </row>
    <row r="62" spans="1:3" ht="12.75">
      <c r="A62" s="5"/>
      <c r="B62" s="5"/>
      <c r="C62" s="5"/>
    </row>
    <row r="63" spans="1:3" ht="12.75">
      <c r="A63" s="5"/>
      <c r="B63" s="5"/>
      <c r="C63" s="5"/>
    </row>
    <row r="64" spans="1:3" ht="12.75">
      <c r="A64" s="5"/>
      <c r="B64" s="5"/>
      <c r="C64" s="5"/>
    </row>
    <row r="65" spans="1:3" ht="12.75">
      <c r="A65" s="5"/>
      <c r="B65" s="5"/>
      <c r="C65" s="5"/>
    </row>
    <row r="66" spans="1:3" ht="12.75">
      <c r="A66" s="5"/>
      <c r="B66" s="5"/>
      <c r="C66" s="5"/>
    </row>
    <row r="67" spans="1:3" ht="12.75">
      <c r="A67" s="5"/>
      <c r="B67" s="5"/>
      <c r="C67" s="5"/>
    </row>
  </sheetData>
  <sheetProtection password="C7A2" sheet="1" objects="1" scenarios="1"/>
  <mergeCells count="8">
    <mergeCell ref="G4:G5"/>
    <mergeCell ref="H4:H5"/>
    <mergeCell ref="I4:I5"/>
    <mergeCell ref="J4:J5"/>
    <mergeCell ref="A4:A5"/>
    <mergeCell ref="E4:E5"/>
    <mergeCell ref="D4:D5"/>
    <mergeCell ref="F4:F5"/>
  </mergeCells>
  <printOptions/>
  <pageMargins left="0.3937007874015748" right="0.3937007874015748" top="0.984251968503937" bottom="0.984251968503937" header="0.5118110236220472" footer="0.5118110236220472"/>
  <pageSetup horizontalDpi="600" verticalDpi="600" orientation="landscape" paperSize="9"/>
  <headerFooter alignWithMargins="0">
    <oddFooter>&amp;RStand: &amp;D</oddFooter>
  </headerFooter>
  <legacyDrawing r:id="rId2"/>
</worksheet>
</file>

<file path=xl/worksheets/sheet5.xml><?xml version="1.0" encoding="utf-8"?>
<worksheet xmlns="http://schemas.openxmlformats.org/spreadsheetml/2006/main" xmlns:r="http://schemas.openxmlformats.org/officeDocument/2006/relationships">
  <dimension ref="A1:AG46"/>
  <sheetViews>
    <sheetView showGridLines="0" zoomScalePageLayoutView="0" workbookViewId="0" topLeftCell="A19">
      <selection activeCell="B4" sqref="B4:C4"/>
    </sheetView>
  </sheetViews>
  <sheetFormatPr defaultColWidth="11.57421875" defaultRowHeight="12.75"/>
  <cols>
    <col min="1" max="1" width="12.421875" style="2" customWidth="1"/>
    <col min="2" max="2" width="29.421875" style="2" customWidth="1"/>
    <col min="3" max="3" width="11.421875" style="2" customWidth="1"/>
    <col min="4" max="4" width="7.421875" style="2" customWidth="1"/>
    <col min="5" max="5" width="29.421875" style="2" customWidth="1"/>
    <col min="6" max="6" width="11.421875" style="2" customWidth="1"/>
    <col min="7" max="7" width="7.421875" style="2" customWidth="1"/>
    <col min="8" max="8" width="29.421875" style="2" customWidth="1"/>
    <col min="9" max="9" width="11.421875" style="2" customWidth="1"/>
    <col min="10" max="16384" width="11.421875" style="2" customWidth="1"/>
  </cols>
  <sheetData>
    <row r="1" spans="1:7" s="5" customFormat="1" ht="15.75">
      <c r="A1" s="18" t="s">
        <v>275</v>
      </c>
      <c r="D1" s="18"/>
      <c r="G1" s="18"/>
    </row>
    <row r="2" spans="1:7" s="5" customFormat="1" ht="15.75">
      <c r="A2" s="18"/>
      <c r="D2" s="18"/>
      <c r="G2" s="18"/>
    </row>
    <row r="3" s="5" customFormat="1" ht="12.75"/>
    <row r="4" spans="1:9" ht="29.25" customHeight="1">
      <c r="A4" s="458" t="s">
        <v>280</v>
      </c>
      <c r="B4" s="523"/>
      <c r="C4" s="525"/>
      <c r="D4" s="523"/>
      <c r="E4" s="524"/>
      <c r="F4" s="525"/>
      <c r="G4" s="523"/>
      <c r="H4" s="524"/>
      <c r="I4" s="525"/>
    </row>
    <row r="5" spans="1:33" s="140" customFormat="1" ht="21" customHeight="1">
      <c r="A5" s="443" t="s">
        <v>120</v>
      </c>
      <c r="B5" s="444" t="s">
        <v>274</v>
      </c>
      <c r="C5" s="447" t="s">
        <v>100</v>
      </c>
      <c r="D5" s="443" t="s">
        <v>120</v>
      </c>
      <c r="E5" s="444" t="s">
        <v>274</v>
      </c>
      <c r="F5" s="447" t="s">
        <v>100</v>
      </c>
      <c r="G5" s="443" t="s">
        <v>120</v>
      </c>
      <c r="H5" s="444" t="s">
        <v>274</v>
      </c>
      <c r="I5" s="447" t="s">
        <v>100</v>
      </c>
      <c r="J5" s="2"/>
      <c r="K5" s="2"/>
      <c r="L5" s="2"/>
      <c r="M5" s="2"/>
      <c r="N5" s="2"/>
      <c r="O5" s="2"/>
      <c r="P5" s="2"/>
      <c r="Q5" s="2"/>
      <c r="R5" s="2"/>
      <c r="S5" s="2"/>
      <c r="T5" s="2"/>
      <c r="U5" s="2"/>
      <c r="V5" s="2"/>
      <c r="W5" s="2"/>
      <c r="X5" s="2"/>
      <c r="Y5" s="2"/>
      <c r="Z5" s="2"/>
      <c r="AA5" s="2"/>
      <c r="AB5" s="2"/>
      <c r="AC5" s="2"/>
      <c r="AD5" s="2"/>
      <c r="AE5" s="2"/>
      <c r="AF5" s="2"/>
      <c r="AG5" s="2"/>
    </row>
    <row r="6" spans="1:9" ht="12.75">
      <c r="A6" s="452"/>
      <c r="B6" s="452"/>
      <c r="C6" s="453"/>
      <c r="D6" s="452"/>
      <c r="E6" s="452"/>
      <c r="F6" s="453"/>
      <c r="G6" s="452"/>
      <c r="H6" s="452"/>
      <c r="I6" s="453"/>
    </row>
    <row r="7" spans="1:9" ht="12.75">
      <c r="A7" s="454"/>
      <c r="B7" s="454"/>
      <c r="C7" s="455"/>
      <c r="D7" s="454"/>
      <c r="E7" s="454"/>
      <c r="F7" s="455"/>
      <c r="G7" s="454"/>
      <c r="H7" s="454"/>
      <c r="I7" s="455"/>
    </row>
    <row r="8" spans="1:9" ht="12.75">
      <c r="A8" s="456"/>
      <c r="B8" s="456"/>
      <c r="C8" s="457"/>
      <c r="D8" s="456"/>
      <c r="E8" s="456"/>
      <c r="F8" s="457"/>
      <c r="G8" s="456"/>
      <c r="H8" s="456"/>
      <c r="I8" s="457"/>
    </row>
    <row r="9" spans="1:9" ht="12.75">
      <c r="A9" s="385"/>
      <c r="B9" s="385"/>
      <c r="C9" s="441"/>
      <c r="D9" s="385"/>
      <c r="E9" s="385"/>
      <c r="F9" s="441"/>
      <c r="G9" s="385"/>
      <c r="H9" s="385"/>
      <c r="I9" s="441"/>
    </row>
    <row r="10" spans="1:9" ht="12.75">
      <c r="A10" s="384"/>
      <c r="B10" s="384"/>
      <c r="C10" s="449"/>
      <c r="D10" s="384"/>
      <c r="E10" s="384"/>
      <c r="F10" s="449"/>
      <c r="G10" s="384"/>
      <c r="H10" s="384"/>
      <c r="I10" s="449"/>
    </row>
    <row r="11" spans="1:9" ht="12.75">
      <c r="A11" s="384"/>
      <c r="B11" s="384"/>
      <c r="C11" s="449"/>
      <c r="D11" s="384"/>
      <c r="E11" s="384"/>
      <c r="F11" s="449"/>
      <c r="G11" s="384"/>
      <c r="H11" s="384"/>
      <c r="I11" s="449"/>
    </row>
    <row r="12" spans="1:9" ht="12.75">
      <c r="A12" s="384"/>
      <c r="B12" s="384"/>
      <c r="C12" s="449"/>
      <c r="D12" s="384"/>
      <c r="E12" s="384"/>
      <c r="F12" s="449"/>
      <c r="G12" s="384"/>
      <c r="H12" s="384"/>
      <c r="I12" s="449"/>
    </row>
    <row r="13" spans="1:9" ht="12.75">
      <c r="A13" s="384"/>
      <c r="B13" s="384"/>
      <c r="C13" s="449"/>
      <c r="D13" s="384"/>
      <c r="E13" s="384"/>
      <c r="F13" s="449"/>
      <c r="G13" s="384"/>
      <c r="H13" s="384"/>
      <c r="I13" s="449"/>
    </row>
    <row r="14" spans="1:9" ht="12.75">
      <c r="A14" s="384"/>
      <c r="B14" s="384"/>
      <c r="C14" s="449"/>
      <c r="D14" s="384"/>
      <c r="E14" s="384"/>
      <c r="F14" s="449"/>
      <c r="G14" s="384"/>
      <c r="H14" s="384"/>
      <c r="I14" s="449"/>
    </row>
    <row r="15" spans="1:9" ht="12.75">
      <c r="A15" s="384"/>
      <c r="B15" s="384"/>
      <c r="C15" s="449"/>
      <c r="D15" s="384"/>
      <c r="E15" s="384"/>
      <c r="F15" s="449"/>
      <c r="G15" s="384"/>
      <c r="H15" s="384"/>
      <c r="I15" s="449"/>
    </row>
    <row r="16" spans="1:9" ht="12.75">
      <c r="A16" s="384"/>
      <c r="B16" s="384"/>
      <c r="C16" s="449"/>
      <c r="D16" s="384"/>
      <c r="E16" s="384"/>
      <c r="F16" s="449"/>
      <c r="G16" s="384"/>
      <c r="H16" s="384"/>
      <c r="I16" s="449"/>
    </row>
    <row r="17" spans="1:9" ht="12.75">
      <c r="A17" s="445"/>
      <c r="B17" s="445"/>
      <c r="C17" s="450"/>
      <c r="D17" s="445"/>
      <c r="E17" s="445"/>
      <c r="F17" s="450"/>
      <c r="G17" s="445"/>
      <c r="H17" s="445"/>
      <c r="I17" s="450"/>
    </row>
    <row r="18" spans="1:9" ht="16.5" customHeight="1">
      <c r="A18" s="164" t="s">
        <v>277</v>
      </c>
      <c r="B18" s="246"/>
      <c r="C18" s="138">
        <f>SUM(C6:C17)</f>
        <v>0</v>
      </c>
      <c r="D18" s="164" t="s">
        <v>277</v>
      </c>
      <c r="E18" s="246"/>
      <c r="F18" s="138">
        <f>SUM(F6:F17)</f>
        <v>0</v>
      </c>
      <c r="G18" s="164" t="s">
        <v>277</v>
      </c>
      <c r="H18" s="246"/>
      <c r="I18" s="138">
        <f>SUM(I6:I17)</f>
        <v>0</v>
      </c>
    </row>
    <row r="19" spans="1:9" ht="15.75" customHeight="1">
      <c r="A19" s="521" t="s">
        <v>276</v>
      </c>
      <c r="B19" s="522"/>
      <c r="C19" s="446"/>
      <c r="D19" s="521" t="s">
        <v>276</v>
      </c>
      <c r="E19" s="522"/>
      <c r="F19" s="446"/>
      <c r="G19" s="521" t="s">
        <v>276</v>
      </c>
      <c r="H19" s="522"/>
      <c r="I19" s="446"/>
    </row>
    <row r="20" spans="1:9" ht="16.5" customHeight="1">
      <c r="A20" s="215" t="s">
        <v>278</v>
      </c>
      <c r="B20" s="5"/>
      <c r="C20" s="451">
        <f>C18*C19%</f>
        <v>0</v>
      </c>
      <c r="D20" s="215" t="s">
        <v>278</v>
      </c>
      <c r="E20" s="5"/>
      <c r="F20" s="451">
        <f>F18*F19%</f>
        <v>0</v>
      </c>
      <c r="G20" s="215" t="s">
        <v>278</v>
      </c>
      <c r="H20" s="5"/>
      <c r="I20" s="451">
        <f>I18*I19%</f>
        <v>0</v>
      </c>
    </row>
    <row r="21" spans="1:9" ht="18" customHeight="1">
      <c r="A21" s="164" t="s">
        <v>279</v>
      </c>
      <c r="B21" s="240"/>
      <c r="C21" s="138">
        <f>C18+C20</f>
        <v>0</v>
      </c>
      <c r="D21" s="164" t="s">
        <v>279</v>
      </c>
      <c r="E21" s="240"/>
      <c r="F21" s="138">
        <f>F18+F20</f>
        <v>0</v>
      </c>
      <c r="G21" s="164" t="s">
        <v>279</v>
      </c>
      <c r="H21" s="240"/>
      <c r="I21" s="138">
        <f>I18+I20</f>
        <v>0</v>
      </c>
    </row>
    <row r="22" ht="12.75"/>
    <row r="23" ht="12.75"/>
    <row r="24" spans="1:6" ht="12.75">
      <c r="A24" s="448"/>
      <c r="B24" s="448"/>
      <c r="C24" s="448"/>
      <c r="D24" s="448"/>
      <c r="E24" s="448"/>
      <c r="F24" s="448"/>
    </row>
    <row r="25" spans="1:9" ht="30" customHeight="1">
      <c r="A25" s="458" t="s">
        <v>280</v>
      </c>
      <c r="B25" s="523"/>
      <c r="C25" s="525"/>
      <c r="D25" s="523"/>
      <c r="E25" s="524"/>
      <c r="F25" s="525"/>
      <c r="G25" s="523"/>
      <c r="H25" s="524"/>
      <c r="I25" s="525"/>
    </row>
    <row r="26" spans="1:9" ht="15">
      <c r="A26" s="443" t="s">
        <v>120</v>
      </c>
      <c r="B26" s="444" t="s">
        <v>274</v>
      </c>
      <c r="C26" s="447" t="s">
        <v>100</v>
      </c>
      <c r="D26" s="443" t="s">
        <v>120</v>
      </c>
      <c r="E26" s="444" t="s">
        <v>274</v>
      </c>
      <c r="F26" s="447" t="s">
        <v>100</v>
      </c>
      <c r="G26" s="443" t="s">
        <v>120</v>
      </c>
      <c r="H26" s="444" t="s">
        <v>274</v>
      </c>
      <c r="I26" s="447" t="s">
        <v>100</v>
      </c>
    </row>
    <row r="27" spans="1:9" ht="12.75">
      <c r="A27" s="452"/>
      <c r="B27" s="452"/>
      <c r="C27" s="453"/>
      <c r="D27" s="452"/>
      <c r="E27" s="452"/>
      <c r="F27" s="453"/>
      <c r="G27" s="452"/>
      <c r="H27" s="452"/>
      <c r="I27" s="453"/>
    </row>
    <row r="28" spans="1:9" ht="12.75">
      <c r="A28" s="454"/>
      <c r="B28" s="454"/>
      <c r="C28" s="455"/>
      <c r="D28" s="454"/>
      <c r="E28" s="454"/>
      <c r="F28" s="455"/>
      <c r="G28" s="454"/>
      <c r="H28" s="454"/>
      <c r="I28" s="455"/>
    </row>
    <row r="29" spans="1:9" ht="12.75">
      <c r="A29" s="456"/>
      <c r="B29" s="456"/>
      <c r="C29" s="457"/>
      <c r="D29" s="456"/>
      <c r="E29" s="456"/>
      <c r="F29" s="457"/>
      <c r="G29" s="456"/>
      <c r="H29" s="456"/>
      <c r="I29" s="457"/>
    </row>
    <row r="30" spans="1:9" ht="12.75">
      <c r="A30" s="385"/>
      <c r="B30" s="385"/>
      <c r="C30" s="441"/>
      <c r="D30" s="385"/>
      <c r="E30" s="385"/>
      <c r="F30" s="441"/>
      <c r="G30" s="385"/>
      <c r="H30" s="385"/>
      <c r="I30" s="441"/>
    </row>
    <row r="31" spans="1:9" ht="12.75">
      <c r="A31" s="384"/>
      <c r="B31" s="384"/>
      <c r="C31" s="449"/>
      <c r="D31" s="384"/>
      <c r="E31" s="384"/>
      <c r="F31" s="449"/>
      <c r="G31" s="384"/>
      <c r="H31" s="384"/>
      <c r="I31" s="449"/>
    </row>
    <row r="32" spans="1:9" ht="12.75">
      <c r="A32" s="384"/>
      <c r="B32" s="384"/>
      <c r="C32" s="449"/>
      <c r="D32" s="384"/>
      <c r="E32" s="384"/>
      <c r="F32" s="449"/>
      <c r="G32" s="384"/>
      <c r="H32" s="384"/>
      <c r="I32" s="449"/>
    </row>
    <row r="33" spans="1:9" ht="12.75">
      <c r="A33" s="384"/>
      <c r="B33" s="384"/>
      <c r="C33" s="449"/>
      <c r="D33" s="384"/>
      <c r="E33" s="384"/>
      <c r="F33" s="449"/>
      <c r="G33" s="384"/>
      <c r="H33" s="384"/>
      <c r="I33" s="449"/>
    </row>
    <row r="34" spans="1:9" ht="12.75">
      <c r="A34" s="384"/>
      <c r="B34" s="384"/>
      <c r="C34" s="449"/>
      <c r="D34" s="384"/>
      <c r="E34" s="384"/>
      <c r="F34" s="449"/>
      <c r="G34" s="384"/>
      <c r="H34" s="384"/>
      <c r="I34" s="449"/>
    </row>
    <row r="35" spans="1:9" ht="12.75">
      <c r="A35" s="384"/>
      <c r="B35" s="384"/>
      <c r="C35" s="449"/>
      <c r="D35" s="384"/>
      <c r="E35" s="384"/>
      <c r="F35" s="449"/>
      <c r="G35" s="384"/>
      <c r="H35" s="384"/>
      <c r="I35" s="449"/>
    </row>
    <row r="36" spans="1:9" ht="12.75">
      <c r="A36" s="384"/>
      <c r="B36" s="384"/>
      <c r="C36" s="449"/>
      <c r="D36" s="384"/>
      <c r="E36" s="384"/>
      <c r="F36" s="449"/>
      <c r="G36" s="384"/>
      <c r="H36" s="384"/>
      <c r="I36" s="449"/>
    </row>
    <row r="37" spans="1:9" ht="12.75">
      <c r="A37" s="384"/>
      <c r="B37" s="384"/>
      <c r="C37" s="449"/>
      <c r="D37" s="384"/>
      <c r="E37" s="384"/>
      <c r="F37" s="449"/>
      <c r="G37" s="384"/>
      <c r="H37" s="384"/>
      <c r="I37" s="449"/>
    </row>
    <row r="38" spans="1:9" ht="12.75">
      <c r="A38" s="445"/>
      <c r="B38" s="445"/>
      <c r="C38" s="450"/>
      <c r="D38" s="445"/>
      <c r="E38" s="445"/>
      <c r="F38" s="450"/>
      <c r="G38" s="445"/>
      <c r="H38" s="445"/>
      <c r="I38" s="450"/>
    </row>
    <row r="39" spans="1:9" ht="12.75">
      <c r="A39" s="164" t="s">
        <v>277</v>
      </c>
      <c r="B39" s="246"/>
      <c r="C39" s="138">
        <f>SUM(C27:C38)</f>
        <v>0</v>
      </c>
      <c r="D39" s="164" t="s">
        <v>277</v>
      </c>
      <c r="E39" s="246"/>
      <c r="F39" s="138">
        <f>SUM(F27:F38)</f>
        <v>0</v>
      </c>
      <c r="G39" s="164" t="s">
        <v>277</v>
      </c>
      <c r="H39" s="246"/>
      <c r="I39" s="138">
        <f>SUM(I27:I38)</f>
        <v>0</v>
      </c>
    </row>
    <row r="40" spans="1:9" ht="15.75" customHeight="1">
      <c r="A40" s="521" t="s">
        <v>276</v>
      </c>
      <c r="B40" s="522"/>
      <c r="C40" s="446"/>
      <c r="D40" s="521" t="s">
        <v>276</v>
      </c>
      <c r="E40" s="522"/>
      <c r="F40" s="446"/>
      <c r="G40" s="521" t="s">
        <v>276</v>
      </c>
      <c r="H40" s="522"/>
      <c r="I40" s="446"/>
    </row>
    <row r="41" spans="1:9" ht="12.75">
      <c r="A41" s="215" t="s">
        <v>278</v>
      </c>
      <c r="B41" s="5"/>
      <c r="C41" s="451">
        <f>C39*C40%</f>
        <v>0</v>
      </c>
      <c r="D41" s="215" t="s">
        <v>278</v>
      </c>
      <c r="E41" s="5"/>
      <c r="F41" s="451">
        <f>F39*F40%</f>
        <v>0</v>
      </c>
      <c r="G41" s="215" t="s">
        <v>278</v>
      </c>
      <c r="H41" s="5"/>
      <c r="I41" s="451">
        <f>I39*I40%</f>
        <v>0</v>
      </c>
    </row>
    <row r="42" spans="1:9" ht="12.75">
      <c r="A42" s="164" t="s">
        <v>279</v>
      </c>
      <c r="B42" s="240"/>
      <c r="C42" s="138">
        <f>C39+C41</f>
        <v>0</v>
      </c>
      <c r="D42" s="164" t="s">
        <v>279</v>
      </c>
      <c r="E42" s="240"/>
      <c r="F42" s="138">
        <f>F39+F41</f>
        <v>0</v>
      </c>
      <c r="G42" s="164" t="s">
        <v>279</v>
      </c>
      <c r="H42" s="240"/>
      <c r="I42" s="138">
        <f>I39+I41</f>
        <v>0</v>
      </c>
    </row>
    <row r="43" ht="12.75"/>
    <row r="45" ht="25.5">
      <c r="A45" s="137" t="s">
        <v>282</v>
      </c>
    </row>
    <row r="46" ht="12.75">
      <c r="A46" s="2" t="s">
        <v>283</v>
      </c>
    </row>
  </sheetData>
  <sheetProtection password="C7A2" sheet="1" objects="1" scenarios="1"/>
  <mergeCells count="12">
    <mergeCell ref="G4:I4"/>
    <mergeCell ref="G19:H19"/>
    <mergeCell ref="A40:B40"/>
    <mergeCell ref="D25:F25"/>
    <mergeCell ref="D40:E40"/>
    <mergeCell ref="B25:C25"/>
    <mergeCell ref="B4:C4"/>
    <mergeCell ref="G25:I25"/>
    <mergeCell ref="G40:H40"/>
    <mergeCell ref="A19:B19"/>
    <mergeCell ref="D4:F4"/>
    <mergeCell ref="D19:E19"/>
  </mergeCells>
  <printOptions/>
  <pageMargins left="1.3779527559055118" right="0.7874015748031497" top="0.984251968503937" bottom="0.984251968503937" header="0.5118110236220472" footer="0.5118110236220472"/>
  <pageSetup horizontalDpi="600" verticalDpi="600" orientation="landscape" paperSize="9" scale="77"/>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35"/>
  <sheetViews>
    <sheetView showGridLines="0" zoomScalePageLayoutView="0" workbookViewId="0" topLeftCell="A1">
      <pane xSplit="1" topLeftCell="B1" activePane="topRight" state="frozen"/>
      <selection pane="topLeft" activeCell="A1" sqref="A1"/>
      <selection pane="topRight" activeCell="B4" sqref="B4"/>
    </sheetView>
  </sheetViews>
  <sheetFormatPr defaultColWidth="11.57421875" defaultRowHeight="12.75"/>
  <cols>
    <col min="1" max="1" width="31.8515625" style="2" customWidth="1"/>
    <col min="2" max="7" width="25.7109375" style="2" customWidth="1"/>
    <col min="8" max="16384" width="11.421875" style="2" customWidth="1"/>
  </cols>
  <sheetData>
    <row r="1" ht="15.75">
      <c r="A1" s="19" t="s">
        <v>118</v>
      </c>
    </row>
    <row r="2" ht="12.75"/>
    <row r="3" ht="12.75"/>
    <row r="4" spans="1:7" s="140" customFormat="1" ht="38.25" customHeight="1">
      <c r="A4" s="459" t="s">
        <v>133</v>
      </c>
      <c r="B4" s="470"/>
      <c r="C4" s="460"/>
      <c r="D4" s="470"/>
      <c r="E4" s="470"/>
      <c r="F4" s="470"/>
      <c r="G4" s="470"/>
    </row>
    <row r="5" spans="1:7" ht="15" customHeight="1">
      <c r="A5" s="3"/>
      <c r="B5" s="471" t="s">
        <v>119</v>
      </c>
      <c r="C5" s="472" t="s">
        <v>119</v>
      </c>
      <c r="D5" s="471" t="s">
        <v>119</v>
      </c>
      <c r="E5" s="472" t="s">
        <v>119</v>
      </c>
      <c r="F5" s="472" t="s">
        <v>119</v>
      </c>
      <c r="G5" s="472" t="s">
        <v>119</v>
      </c>
    </row>
    <row r="6" spans="1:7" ht="15" customHeight="1">
      <c r="A6" s="382" t="s">
        <v>107</v>
      </c>
      <c r="B6" s="441"/>
      <c r="C6" s="373"/>
      <c r="D6" s="441"/>
      <c r="E6" s="441"/>
      <c r="F6" s="441"/>
      <c r="G6" s="441"/>
    </row>
    <row r="7" spans="1:7" ht="15" customHeight="1">
      <c r="A7" s="383" t="s">
        <v>108</v>
      </c>
      <c r="B7" s="441"/>
      <c r="C7" s="373"/>
      <c r="D7" s="441"/>
      <c r="E7" s="441"/>
      <c r="F7" s="441"/>
      <c r="G7" s="441"/>
    </row>
    <row r="8" spans="1:7" ht="15" customHeight="1">
      <c r="A8" s="383" t="s">
        <v>109</v>
      </c>
      <c r="B8" s="441"/>
      <c r="C8" s="373"/>
      <c r="D8" s="441"/>
      <c r="E8" s="441"/>
      <c r="F8" s="441"/>
      <c r="G8" s="441"/>
    </row>
    <row r="9" spans="1:7" ht="15" customHeight="1">
      <c r="A9" s="383" t="s">
        <v>110</v>
      </c>
      <c r="B9" s="441"/>
      <c r="C9" s="373"/>
      <c r="D9" s="441"/>
      <c r="E9" s="441"/>
      <c r="F9" s="441"/>
      <c r="G9" s="441"/>
    </row>
    <row r="10" spans="1:7" ht="15" customHeight="1">
      <c r="A10" s="383" t="s">
        <v>128</v>
      </c>
      <c r="B10" s="441"/>
      <c r="C10" s="373"/>
      <c r="D10" s="441"/>
      <c r="E10" s="441"/>
      <c r="F10" s="441"/>
      <c r="G10" s="441"/>
    </row>
    <row r="11" spans="1:7" ht="15" customHeight="1">
      <c r="A11" s="383" t="s">
        <v>111</v>
      </c>
      <c r="B11" s="441"/>
      <c r="C11" s="373"/>
      <c r="D11" s="441"/>
      <c r="E11" s="441"/>
      <c r="F11" s="441"/>
      <c r="G11" s="441"/>
    </row>
    <row r="12" spans="1:7" ht="15" customHeight="1">
      <c r="A12" s="383" t="s">
        <v>112</v>
      </c>
      <c r="B12" s="441"/>
      <c r="C12" s="373"/>
      <c r="D12" s="441"/>
      <c r="E12" s="441"/>
      <c r="F12" s="441"/>
      <c r="G12" s="441"/>
    </row>
    <row r="13" spans="1:7" ht="15" customHeight="1">
      <c r="A13" s="384"/>
      <c r="B13" s="441"/>
      <c r="C13" s="373"/>
      <c r="D13" s="441"/>
      <c r="E13" s="441"/>
      <c r="F13" s="441"/>
      <c r="G13" s="441"/>
    </row>
    <row r="14" spans="1:7" ht="15" customHeight="1">
      <c r="A14" s="384"/>
      <c r="B14" s="441"/>
      <c r="C14" s="373"/>
      <c r="D14" s="441"/>
      <c r="E14" s="441"/>
      <c r="F14" s="441"/>
      <c r="G14" s="441"/>
    </row>
    <row r="15" spans="1:7" ht="15" customHeight="1">
      <c r="A15" s="384"/>
      <c r="B15" s="441"/>
      <c r="C15" s="373"/>
      <c r="D15" s="441"/>
      <c r="E15" s="441"/>
      <c r="F15" s="441"/>
      <c r="G15" s="441"/>
    </row>
    <row r="16" spans="1:7" ht="15" customHeight="1">
      <c r="A16" s="384"/>
      <c r="B16" s="441"/>
      <c r="C16" s="373"/>
      <c r="D16" s="441"/>
      <c r="E16" s="441"/>
      <c r="F16" s="441"/>
      <c r="G16" s="441"/>
    </row>
    <row r="17" spans="1:7" ht="15" customHeight="1">
      <c r="A17" s="384"/>
      <c r="B17" s="441"/>
      <c r="C17" s="373"/>
      <c r="D17" s="441"/>
      <c r="E17" s="441"/>
      <c r="F17" s="441"/>
      <c r="G17" s="441"/>
    </row>
    <row r="18" spans="1:7" ht="15" customHeight="1">
      <c r="A18" s="385"/>
      <c r="B18" s="441"/>
      <c r="C18" s="373"/>
      <c r="D18" s="441"/>
      <c r="E18" s="441"/>
      <c r="F18" s="441"/>
      <c r="G18" s="441"/>
    </row>
    <row r="19" spans="1:7" ht="15" customHeight="1">
      <c r="A19" s="386"/>
      <c r="B19" s="442"/>
      <c r="C19" s="374"/>
      <c r="D19" s="442"/>
      <c r="E19" s="442"/>
      <c r="F19" s="442"/>
      <c r="G19" s="442"/>
    </row>
    <row r="20" spans="1:7" ht="15" customHeight="1">
      <c r="A20" s="379" t="s">
        <v>113</v>
      </c>
      <c r="B20" s="463">
        <f aca="true" t="shared" si="0" ref="B20:G20">SUM(B6:B19)</f>
        <v>0</v>
      </c>
      <c r="C20" s="375">
        <f t="shared" si="0"/>
        <v>0</v>
      </c>
      <c r="D20" s="463">
        <f t="shared" si="0"/>
        <v>0</v>
      </c>
      <c r="E20" s="463">
        <f t="shared" si="0"/>
        <v>0</v>
      </c>
      <c r="F20" s="463">
        <f t="shared" si="0"/>
        <v>0</v>
      </c>
      <c r="G20" s="463">
        <f t="shared" si="0"/>
        <v>0</v>
      </c>
    </row>
    <row r="21" spans="1:7" ht="15" customHeight="1">
      <c r="A21" s="387" t="s">
        <v>123</v>
      </c>
      <c r="B21" s="464"/>
      <c r="C21" s="377"/>
      <c r="D21" s="464"/>
      <c r="E21" s="467"/>
      <c r="F21" s="467"/>
      <c r="G21" s="467"/>
    </row>
    <row r="22" spans="1:7" ht="15" customHeight="1">
      <c r="A22" s="388" t="s">
        <v>114</v>
      </c>
      <c r="B22" s="466">
        <f aca="true" t="shared" si="1" ref="B22:G22">B20*B21%</f>
        <v>0</v>
      </c>
      <c r="C22" s="378">
        <f t="shared" si="1"/>
        <v>0</v>
      </c>
      <c r="D22" s="466">
        <f t="shared" si="1"/>
        <v>0</v>
      </c>
      <c r="E22" s="466">
        <f t="shared" si="1"/>
        <v>0</v>
      </c>
      <c r="F22" s="466">
        <f t="shared" si="1"/>
        <v>0</v>
      </c>
      <c r="G22" s="466">
        <f t="shared" si="1"/>
        <v>0</v>
      </c>
    </row>
    <row r="23" spans="1:7" ht="15" customHeight="1">
      <c r="A23" s="379" t="s">
        <v>284</v>
      </c>
      <c r="B23" s="463">
        <f aca="true" t="shared" si="2" ref="B23:G23">B20+B22</f>
        <v>0</v>
      </c>
      <c r="C23" s="463">
        <f t="shared" si="2"/>
        <v>0</v>
      </c>
      <c r="D23" s="463">
        <f t="shared" si="2"/>
        <v>0</v>
      </c>
      <c r="E23" s="463">
        <f t="shared" si="2"/>
        <v>0</v>
      </c>
      <c r="F23" s="463">
        <f t="shared" si="2"/>
        <v>0</v>
      </c>
      <c r="G23" s="463">
        <f t="shared" si="2"/>
        <v>0</v>
      </c>
    </row>
    <row r="24" spans="1:7" ht="15" customHeight="1">
      <c r="A24" s="389" t="s">
        <v>124</v>
      </c>
      <c r="B24" s="467"/>
      <c r="C24" s="377"/>
      <c r="D24" s="467"/>
      <c r="E24" s="467"/>
      <c r="F24" s="467"/>
      <c r="G24" s="467"/>
    </row>
    <row r="25" spans="1:7" ht="15" customHeight="1">
      <c r="A25" s="388" t="s">
        <v>121</v>
      </c>
      <c r="B25" s="466">
        <f aca="true" t="shared" si="3" ref="B25:G25">(B20+B22)*B24%</f>
        <v>0</v>
      </c>
      <c r="C25" s="378">
        <f t="shared" si="3"/>
        <v>0</v>
      </c>
      <c r="D25" s="466">
        <f t="shared" si="3"/>
        <v>0</v>
      </c>
      <c r="E25" s="466">
        <f t="shared" si="3"/>
        <v>0</v>
      </c>
      <c r="F25" s="466">
        <f t="shared" si="3"/>
        <v>0</v>
      </c>
      <c r="G25" s="466">
        <f t="shared" si="3"/>
        <v>0</v>
      </c>
    </row>
    <row r="26" spans="1:7" ht="15" customHeight="1">
      <c r="A26" s="379" t="s">
        <v>126</v>
      </c>
      <c r="B26" s="463">
        <f aca="true" t="shared" si="4" ref="B26:G26">B20+B22+B25</f>
        <v>0</v>
      </c>
      <c r="C26" s="375">
        <f t="shared" si="4"/>
        <v>0</v>
      </c>
      <c r="D26" s="463">
        <f t="shared" si="4"/>
        <v>0</v>
      </c>
      <c r="E26" s="463">
        <f t="shared" si="4"/>
        <v>0</v>
      </c>
      <c r="F26" s="463">
        <f t="shared" si="4"/>
        <v>0</v>
      </c>
      <c r="G26" s="463">
        <f t="shared" si="4"/>
        <v>0</v>
      </c>
    </row>
    <row r="27" spans="1:7" ht="15" customHeight="1">
      <c r="A27" s="387" t="s">
        <v>125</v>
      </c>
      <c r="B27" s="467"/>
      <c r="C27" s="377"/>
      <c r="D27" s="467"/>
      <c r="E27" s="467"/>
      <c r="F27" s="467"/>
      <c r="G27" s="467"/>
    </row>
    <row r="28" spans="1:7" ht="15" customHeight="1">
      <c r="A28" s="388" t="s">
        <v>115</v>
      </c>
      <c r="B28" s="468">
        <f aca="true" t="shared" si="5" ref="B28:G28">B26*B27%</f>
        <v>0</v>
      </c>
      <c r="C28" s="381">
        <f t="shared" si="5"/>
        <v>0</v>
      </c>
      <c r="D28" s="468">
        <f t="shared" si="5"/>
        <v>0</v>
      </c>
      <c r="E28" s="468">
        <f t="shared" si="5"/>
        <v>0</v>
      </c>
      <c r="F28" s="468">
        <f t="shared" si="5"/>
        <v>0</v>
      </c>
      <c r="G28" s="468">
        <f t="shared" si="5"/>
        <v>0</v>
      </c>
    </row>
    <row r="29" spans="1:7" s="91" customFormat="1" ht="15" customHeight="1">
      <c r="A29" s="379" t="s">
        <v>127</v>
      </c>
      <c r="B29" s="463">
        <f aca="true" t="shared" si="6" ref="B29:G29">B26+B28</f>
        <v>0</v>
      </c>
      <c r="C29" s="461">
        <f t="shared" si="6"/>
        <v>0</v>
      </c>
      <c r="D29" s="463">
        <f t="shared" si="6"/>
        <v>0</v>
      </c>
      <c r="E29" s="463">
        <f t="shared" si="6"/>
        <v>0</v>
      </c>
      <c r="F29" s="463">
        <f t="shared" si="6"/>
        <v>0</v>
      </c>
      <c r="G29" s="463">
        <f t="shared" si="6"/>
        <v>0</v>
      </c>
    </row>
    <row r="30" spans="1:7" ht="15" customHeight="1">
      <c r="A30" s="389" t="s">
        <v>122</v>
      </c>
      <c r="B30" s="467"/>
      <c r="C30" s="377"/>
      <c r="D30" s="467"/>
      <c r="E30" s="467"/>
      <c r="F30" s="467"/>
      <c r="G30" s="467"/>
    </row>
    <row r="31" spans="1:7" ht="15" customHeight="1">
      <c r="A31" s="390" t="s">
        <v>116</v>
      </c>
      <c r="B31" s="465">
        <f aca="true" t="shared" si="7" ref="B31:G31">B29*B30%</f>
        <v>0</v>
      </c>
      <c r="C31" s="376">
        <f t="shared" si="7"/>
        <v>0</v>
      </c>
      <c r="D31" s="465">
        <f t="shared" si="7"/>
        <v>0</v>
      </c>
      <c r="E31" s="465">
        <f t="shared" si="7"/>
        <v>0</v>
      </c>
      <c r="F31" s="465">
        <f t="shared" si="7"/>
        <v>0</v>
      </c>
      <c r="G31" s="465">
        <f t="shared" si="7"/>
        <v>0</v>
      </c>
    </row>
    <row r="32" spans="1:7" ht="15" customHeight="1">
      <c r="A32" s="380" t="s">
        <v>117</v>
      </c>
      <c r="B32" s="469">
        <f aca="true" t="shared" si="8" ref="B32:G32">B29+B31</f>
        <v>0</v>
      </c>
      <c r="C32" s="462">
        <f t="shared" si="8"/>
        <v>0</v>
      </c>
      <c r="D32" s="469">
        <f t="shared" si="8"/>
        <v>0</v>
      </c>
      <c r="E32" s="469">
        <f t="shared" si="8"/>
        <v>0</v>
      </c>
      <c r="F32" s="469">
        <f t="shared" si="8"/>
        <v>0</v>
      </c>
      <c r="G32" s="469">
        <f t="shared" si="8"/>
        <v>0</v>
      </c>
    </row>
    <row r="34" ht="25.5">
      <c r="A34" s="137" t="s">
        <v>285</v>
      </c>
    </row>
    <row r="35" ht="12.75">
      <c r="A35" s="2" t="s">
        <v>286</v>
      </c>
    </row>
  </sheetData>
  <sheetProtection password="C7A2" sheet="1" objects="1" scenarios="1"/>
  <printOptions/>
  <pageMargins left="0.3937007874015748" right="0.3937007874015748" top="0.984251968503937" bottom="0.984251968503937" header="0.5118110236220472" footer="0.5118110236220472"/>
  <pageSetup fitToHeight="1" fitToWidth="1" horizontalDpi="600" verticalDpi="600" orientation="landscape" paperSize="9" scale="76"/>
  <headerFooter alignWithMargins="0">
    <oddFooter>&amp;RStand: &amp;D</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74"/>
  <sheetViews>
    <sheetView showGridLines="0" zoomScalePageLayoutView="0" workbookViewId="0" topLeftCell="A1">
      <pane xSplit="1" topLeftCell="B1" activePane="topRight" state="frozen"/>
      <selection pane="topLeft" activeCell="A1" sqref="A1"/>
      <selection pane="topRight" activeCell="A6" sqref="A6"/>
    </sheetView>
  </sheetViews>
  <sheetFormatPr defaultColWidth="11.57421875" defaultRowHeight="12.75"/>
  <cols>
    <col min="1" max="1" width="25.7109375" style="2" customWidth="1"/>
    <col min="2" max="2" width="13.00390625" style="2" customWidth="1"/>
    <col min="3" max="3" width="7.7109375" style="2" customWidth="1"/>
    <col min="4" max="4" width="11.7109375" style="2" customWidth="1"/>
    <col min="5" max="5" width="11.140625" style="2" customWidth="1"/>
    <col min="6" max="6" width="13.00390625" style="2" customWidth="1"/>
    <col min="7" max="7" width="7.7109375" style="2" customWidth="1"/>
    <col min="8" max="8" width="11.7109375" style="2" customWidth="1"/>
    <col min="9" max="9" width="11.140625" style="2" customWidth="1"/>
    <col min="10" max="10" width="13.00390625" style="2" customWidth="1"/>
    <col min="11" max="11" width="7.7109375" style="2" customWidth="1"/>
    <col min="12" max="12" width="11.7109375" style="2" customWidth="1"/>
    <col min="13" max="13" width="11.140625" style="2" customWidth="1"/>
    <col min="14" max="15" width="11.421875" style="2" customWidth="1"/>
    <col min="16" max="16384" width="11.421875" style="5" customWidth="1"/>
  </cols>
  <sheetData>
    <row r="1" spans="1:11" ht="15.75">
      <c r="A1" s="111" t="s">
        <v>94</v>
      </c>
      <c r="B1" s="18"/>
      <c r="C1" s="18"/>
      <c r="F1" s="18"/>
      <c r="G1" s="18"/>
      <c r="J1" s="18"/>
      <c r="K1" s="18"/>
    </row>
    <row r="2" spans="5:13" ht="12.75">
      <c r="E2" s="78"/>
      <c r="I2" s="78"/>
      <c r="M2" s="78"/>
    </row>
    <row r="3" ht="12.75"/>
    <row r="4" spans="1:13" ht="12.75" customHeight="1">
      <c r="A4" s="529" t="s">
        <v>129</v>
      </c>
      <c r="B4" s="526">
        <f>Deckblatt!$B$9</f>
        <v>2023</v>
      </c>
      <c r="C4" s="527"/>
      <c r="D4" s="527"/>
      <c r="E4" s="527"/>
      <c r="F4" s="531">
        <f>Deckblatt!$B$9+1</f>
        <v>2024</v>
      </c>
      <c r="G4" s="527"/>
      <c r="H4" s="527"/>
      <c r="I4" s="528"/>
      <c r="J4" s="526">
        <f>Deckblatt!$B$9+2</f>
        <v>2025</v>
      </c>
      <c r="K4" s="527"/>
      <c r="L4" s="527"/>
      <c r="M4" s="528"/>
    </row>
    <row r="5" spans="1:13" ht="12.75">
      <c r="A5" s="530"/>
      <c r="B5" s="118" t="s">
        <v>99</v>
      </c>
      <c r="C5" s="93" t="s">
        <v>79</v>
      </c>
      <c r="D5" s="94" t="s">
        <v>100</v>
      </c>
      <c r="E5" s="94" t="s">
        <v>70</v>
      </c>
      <c r="F5" s="92" t="s">
        <v>99</v>
      </c>
      <c r="G5" s="93" t="s">
        <v>79</v>
      </c>
      <c r="H5" s="94" t="s">
        <v>100</v>
      </c>
      <c r="I5" s="95" t="s">
        <v>101</v>
      </c>
      <c r="J5" s="118" t="s">
        <v>99</v>
      </c>
      <c r="K5" s="93" t="s">
        <v>79</v>
      </c>
      <c r="L5" s="94" t="s">
        <v>100</v>
      </c>
      <c r="M5" s="95" t="s">
        <v>70</v>
      </c>
    </row>
    <row r="6" spans="1:13" ht="12.75">
      <c r="A6" s="85"/>
      <c r="B6" s="119"/>
      <c r="C6" s="116"/>
      <c r="D6" s="80"/>
      <c r="E6" s="123">
        <f aca="true" t="shared" si="0" ref="E6:E21">B6*D6</f>
        <v>0</v>
      </c>
      <c r="F6" s="79"/>
      <c r="G6" s="474">
        <f>C6</f>
        <v>0</v>
      </c>
      <c r="H6" s="80"/>
      <c r="I6" s="88">
        <f>F6*H6</f>
        <v>0</v>
      </c>
      <c r="J6" s="119"/>
      <c r="K6" s="474">
        <f>C6</f>
        <v>0</v>
      </c>
      <c r="L6" s="80"/>
      <c r="M6" s="88">
        <f>J6*L6</f>
        <v>0</v>
      </c>
    </row>
    <row r="7" spans="1:13" ht="12.75">
      <c r="A7" s="86"/>
      <c r="B7" s="120"/>
      <c r="C7" s="115"/>
      <c r="D7" s="82"/>
      <c r="E7" s="124">
        <f t="shared" si="0"/>
        <v>0</v>
      </c>
      <c r="F7" s="79"/>
      <c r="G7" s="474">
        <f aca="true" t="shared" si="1" ref="G7:G21">C7</f>
        <v>0</v>
      </c>
      <c r="H7" s="80"/>
      <c r="I7" s="88">
        <f aca="true" t="shared" si="2" ref="I7:I21">F7*H7</f>
        <v>0</v>
      </c>
      <c r="J7" s="121"/>
      <c r="K7" s="474">
        <f aca="true" t="shared" si="3" ref="K7:K21">C7</f>
        <v>0</v>
      </c>
      <c r="L7" s="80"/>
      <c r="M7" s="88">
        <f aca="true" t="shared" si="4" ref="M7:M21">J7*L7</f>
        <v>0</v>
      </c>
    </row>
    <row r="8" spans="1:13" ht="12.75">
      <c r="A8" s="86"/>
      <c r="B8" s="120"/>
      <c r="C8" s="115"/>
      <c r="D8" s="82"/>
      <c r="E8" s="124">
        <f t="shared" si="0"/>
        <v>0</v>
      </c>
      <c r="F8" s="79"/>
      <c r="G8" s="474">
        <f t="shared" si="1"/>
        <v>0</v>
      </c>
      <c r="H8" s="82"/>
      <c r="I8" s="88">
        <f t="shared" si="2"/>
        <v>0</v>
      </c>
      <c r="J8" s="121"/>
      <c r="K8" s="474">
        <f t="shared" si="3"/>
        <v>0</v>
      </c>
      <c r="L8" s="82"/>
      <c r="M8" s="88">
        <f t="shared" si="4"/>
        <v>0</v>
      </c>
    </row>
    <row r="9" spans="1:13" ht="12.75">
      <c r="A9" s="86"/>
      <c r="B9" s="120"/>
      <c r="C9" s="115"/>
      <c r="D9" s="82"/>
      <c r="E9" s="124">
        <f t="shared" si="0"/>
        <v>0</v>
      </c>
      <c r="F9" s="79"/>
      <c r="G9" s="474">
        <f t="shared" si="1"/>
        <v>0</v>
      </c>
      <c r="H9" s="82"/>
      <c r="I9" s="88">
        <f t="shared" si="2"/>
        <v>0</v>
      </c>
      <c r="J9" s="121"/>
      <c r="K9" s="474">
        <f t="shared" si="3"/>
        <v>0</v>
      </c>
      <c r="L9" s="82"/>
      <c r="M9" s="88">
        <f t="shared" si="4"/>
        <v>0</v>
      </c>
    </row>
    <row r="10" spans="1:13" ht="12.75">
      <c r="A10" s="86"/>
      <c r="B10" s="120"/>
      <c r="C10" s="115"/>
      <c r="D10" s="82"/>
      <c r="E10" s="124">
        <f>B10*D10</f>
        <v>0</v>
      </c>
      <c r="F10" s="79"/>
      <c r="G10" s="474">
        <f t="shared" si="1"/>
        <v>0</v>
      </c>
      <c r="H10" s="82"/>
      <c r="I10" s="88">
        <f t="shared" si="2"/>
        <v>0</v>
      </c>
      <c r="J10" s="121"/>
      <c r="K10" s="474">
        <f t="shared" si="3"/>
        <v>0</v>
      </c>
      <c r="L10" s="82"/>
      <c r="M10" s="88">
        <f t="shared" si="4"/>
        <v>0</v>
      </c>
    </row>
    <row r="11" spans="1:13" ht="12.75">
      <c r="A11" s="86"/>
      <c r="B11" s="120"/>
      <c r="C11" s="115"/>
      <c r="D11" s="82"/>
      <c r="E11" s="124">
        <f t="shared" si="0"/>
        <v>0</v>
      </c>
      <c r="F11" s="79"/>
      <c r="G11" s="474">
        <f t="shared" si="1"/>
        <v>0</v>
      </c>
      <c r="H11" s="82"/>
      <c r="I11" s="88">
        <f t="shared" si="2"/>
        <v>0</v>
      </c>
      <c r="J11" s="121"/>
      <c r="K11" s="474">
        <f t="shared" si="3"/>
        <v>0</v>
      </c>
      <c r="L11" s="82"/>
      <c r="M11" s="88">
        <f t="shared" si="4"/>
        <v>0</v>
      </c>
    </row>
    <row r="12" spans="1:13" ht="12.75">
      <c r="A12" s="86"/>
      <c r="B12" s="120"/>
      <c r="C12" s="115"/>
      <c r="D12" s="82"/>
      <c r="E12" s="124">
        <f t="shared" si="0"/>
        <v>0</v>
      </c>
      <c r="F12" s="79"/>
      <c r="G12" s="474">
        <f t="shared" si="1"/>
        <v>0</v>
      </c>
      <c r="H12" s="82"/>
      <c r="I12" s="88">
        <f t="shared" si="2"/>
        <v>0</v>
      </c>
      <c r="J12" s="121"/>
      <c r="K12" s="474">
        <f t="shared" si="3"/>
        <v>0</v>
      </c>
      <c r="L12" s="82"/>
      <c r="M12" s="88">
        <f t="shared" si="4"/>
        <v>0</v>
      </c>
    </row>
    <row r="13" spans="1:13" ht="12.75">
      <c r="A13" s="86"/>
      <c r="B13" s="120"/>
      <c r="C13" s="115"/>
      <c r="D13" s="82"/>
      <c r="E13" s="124">
        <f>B13*D13</f>
        <v>0</v>
      </c>
      <c r="F13" s="79"/>
      <c r="G13" s="474">
        <f t="shared" si="1"/>
        <v>0</v>
      </c>
      <c r="H13" s="82"/>
      <c r="I13" s="88">
        <f t="shared" si="2"/>
        <v>0</v>
      </c>
      <c r="J13" s="121"/>
      <c r="K13" s="474">
        <f t="shared" si="3"/>
        <v>0</v>
      </c>
      <c r="L13" s="82"/>
      <c r="M13" s="88">
        <f t="shared" si="4"/>
        <v>0</v>
      </c>
    </row>
    <row r="14" spans="1:13" ht="12.75">
      <c r="A14" s="86"/>
      <c r="B14" s="120"/>
      <c r="C14" s="115"/>
      <c r="D14" s="82"/>
      <c r="E14" s="124">
        <f t="shared" si="0"/>
        <v>0</v>
      </c>
      <c r="F14" s="79"/>
      <c r="G14" s="474">
        <f t="shared" si="1"/>
        <v>0</v>
      </c>
      <c r="H14" s="82"/>
      <c r="I14" s="88">
        <f t="shared" si="2"/>
        <v>0</v>
      </c>
      <c r="J14" s="121"/>
      <c r="K14" s="474">
        <f t="shared" si="3"/>
        <v>0</v>
      </c>
      <c r="L14" s="82"/>
      <c r="M14" s="88">
        <f t="shared" si="4"/>
        <v>0</v>
      </c>
    </row>
    <row r="15" spans="1:13" ht="12.75">
      <c r="A15" s="86"/>
      <c r="B15" s="120"/>
      <c r="C15" s="115"/>
      <c r="D15" s="82"/>
      <c r="E15" s="124">
        <f>B15*D15</f>
        <v>0</v>
      </c>
      <c r="F15" s="79"/>
      <c r="G15" s="474">
        <f t="shared" si="1"/>
        <v>0</v>
      </c>
      <c r="H15" s="82"/>
      <c r="I15" s="88">
        <f t="shared" si="2"/>
        <v>0</v>
      </c>
      <c r="J15" s="121"/>
      <c r="K15" s="474">
        <f t="shared" si="3"/>
        <v>0</v>
      </c>
      <c r="L15" s="82"/>
      <c r="M15" s="88">
        <f t="shared" si="4"/>
        <v>0</v>
      </c>
    </row>
    <row r="16" spans="1:13" ht="12.75">
      <c r="A16" s="86"/>
      <c r="B16" s="120"/>
      <c r="C16" s="115"/>
      <c r="D16" s="82"/>
      <c r="E16" s="124">
        <f t="shared" si="0"/>
        <v>0</v>
      </c>
      <c r="F16" s="79"/>
      <c r="G16" s="474">
        <f t="shared" si="1"/>
        <v>0</v>
      </c>
      <c r="H16" s="82"/>
      <c r="I16" s="88">
        <f t="shared" si="2"/>
        <v>0</v>
      </c>
      <c r="J16" s="121"/>
      <c r="K16" s="474">
        <f t="shared" si="3"/>
        <v>0</v>
      </c>
      <c r="L16" s="82"/>
      <c r="M16" s="88">
        <f t="shared" si="4"/>
        <v>0</v>
      </c>
    </row>
    <row r="17" spans="1:13" ht="12.75">
      <c r="A17" s="86"/>
      <c r="B17" s="120"/>
      <c r="C17" s="115"/>
      <c r="D17" s="82"/>
      <c r="E17" s="124">
        <f t="shared" si="0"/>
        <v>0</v>
      </c>
      <c r="F17" s="79"/>
      <c r="G17" s="474">
        <f t="shared" si="1"/>
        <v>0</v>
      </c>
      <c r="H17" s="82"/>
      <c r="I17" s="88">
        <f t="shared" si="2"/>
        <v>0</v>
      </c>
      <c r="J17" s="121"/>
      <c r="K17" s="474">
        <f t="shared" si="3"/>
        <v>0</v>
      </c>
      <c r="L17" s="82"/>
      <c r="M17" s="88">
        <f t="shared" si="4"/>
        <v>0</v>
      </c>
    </row>
    <row r="18" spans="1:13" ht="12.75">
      <c r="A18" s="86"/>
      <c r="B18" s="120"/>
      <c r="C18" s="115"/>
      <c r="D18" s="82"/>
      <c r="E18" s="124">
        <f t="shared" si="0"/>
        <v>0</v>
      </c>
      <c r="F18" s="79"/>
      <c r="G18" s="474">
        <f t="shared" si="1"/>
        <v>0</v>
      </c>
      <c r="H18" s="82"/>
      <c r="I18" s="88">
        <f t="shared" si="2"/>
        <v>0</v>
      </c>
      <c r="J18" s="121"/>
      <c r="K18" s="474">
        <f t="shared" si="3"/>
        <v>0</v>
      </c>
      <c r="L18" s="82"/>
      <c r="M18" s="88">
        <f t="shared" si="4"/>
        <v>0</v>
      </c>
    </row>
    <row r="19" spans="1:13" ht="12.75">
      <c r="A19" s="86"/>
      <c r="B19" s="120"/>
      <c r="C19" s="115"/>
      <c r="D19" s="82"/>
      <c r="E19" s="124">
        <f t="shared" si="0"/>
        <v>0</v>
      </c>
      <c r="F19" s="79"/>
      <c r="G19" s="474">
        <f t="shared" si="1"/>
        <v>0</v>
      </c>
      <c r="H19" s="82"/>
      <c r="I19" s="88">
        <f t="shared" si="2"/>
        <v>0</v>
      </c>
      <c r="J19" s="121"/>
      <c r="K19" s="474">
        <f t="shared" si="3"/>
        <v>0</v>
      </c>
      <c r="L19" s="82"/>
      <c r="M19" s="88">
        <f t="shared" si="4"/>
        <v>0</v>
      </c>
    </row>
    <row r="20" spans="1:13" ht="12.75">
      <c r="A20" s="86"/>
      <c r="B20" s="120"/>
      <c r="C20" s="115"/>
      <c r="D20" s="82"/>
      <c r="E20" s="124">
        <f t="shared" si="0"/>
        <v>0</v>
      </c>
      <c r="F20" s="79"/>
      <c r="G20" s="474">
        <f t="shared" si="1"/>
        <v>0</v>
      </c>
      <c r="H20" s="82"/>
      <c r="I20" s="88">
        <f t="shared" si="2"/>
        <v>0</v>
      </c>
      <c r="J20" s="121"/>
      <c r="K20" s="474">
        <f t="shared" si="3"/>
        <v>0</v>
      </c>
      <c r="L20" s="82"/>
      <c r="M20" s="88">
        <f t="shared" si="4"/>
        <v>0</v>
      </c>
    </row>
    <row r="21" spans="1:13" ht="12.75">
      <c r="A21" s="87"/>
      <c r="B21" s="120"/>
      <c r="C21" s="117"/>
      <c r="D21" s="84"/>
      <c r="E21" s="125">
        <f t="shared" si="0"/>
        <v>0</v>
      </c>
      <c r="F21" s="79"/>
      <c r="G21" s="474">
        <f t="shared" si="1"/>
        <v>0</v>
      </c>
      <c r="H21" s="84"/>
      <c r="I21" s="88">
        <f t="shared" si="2"/>
        <v>0</v>
      </c>
      <c r="J21" s="122"/>
      <c r="K21" s="474">
        <f t="shared" si="3"/>
        <v>0</v>
      </c>
      <c r="L21" s="84"/>
      <c r="M21" s="88">
        <f t="shared" si="4"/>
        <v>0</v>
      </c>
    </row>
    <row r="22" spans="1:13" ht="15.75">
      <c r="A22" s="96" t="s">
        <v>68</v>
      </c>
      <c r="B22" s="97"/>
      <c r="C22" s="97"/>
      <c r="D22" s="98"/>
      <c r="E22" s="126">
        <f>SUM(E6:E21)</f>
        <v>0</v>
      </c>
      <c r="F22" s="99"/>
      <c r="G22" s="100"/>
      <c r="H22" s="101"/>
      <c r="I22" s="102">
        <f>SUM(I6:I21)</f>
        <v>0</v>
      </c>
      <c r="J22" s="99"/>
      <c r="K22" s="100"/>
      <c r="L22" s="101"/>
      <c r="M22" s="102">
        <f>SUM(M6:M21)</f>
        <v>0</v>
      </c>
    </row>
    <row r="23" spans="1:15" ht="12.75">
      <c r="A23" s="131"/>
      <c r="B23" s="131"/>
      <c r="C23" s="131"/>
      <c r="D23" s="131"/>
      <c r="E23" s="131"/>
      <c r="F23" s="131"/>
      <c r="G23" s="131"/>
      <c r="H23" s="131"/>
      <c r="I23" s="131"/>
      <c r="J23" s="5"/>
      <c r="K23" s="5"/>
      <c r="L23" s="5"/>
      <c r="M23" s="5"/>
      <c r="N23" s="5"/>
      <c r="O23" s="5"/>
    </row>
    <row r="24" spans="1:15" ht="12.75">
      <c r="A24" s="129"/>
      <c r="B24" s="129"/>
      <c r="C24" s="129"/>
      <c r="D24" s="129"/>
      <c r="E24" s="129"/>
      <c r="F24" s="129"/>
      <c r="G24" s="129"/>
      <c r="H24" s="129"/>
      <c r="I24" s="129"/>
      <c r="J24" s="5"/>
      <c r="K24" s="5"/>
      <c r="L24" s="5"/>
      <c r="M24" s="5"/>
      <c r="N24" s="5"/>
      <c r="O24" s="5"/>
    </row>
    <row r="25" spans="1:15" ht="12.75">
      <c r="A25" s="529" t="s">
        <v>129</v>
      </c>
      <c r="B25" s="526">
        <f>Deckblatt!$B$9+3</f>
        <v>2026</v>
      </c>
      <c r="C25" s="527"/>
      <c r="D25" s="527"/>
      <c r="E25" s="527"/>
      <c r="F25" s="531">
        <f>Deckblatt!$B$9+4</f>
        <v>2027</v>
      </c>
      <c r="G25" s="527"/>
      <c r="H25" s="527"/>
      <c r="I25" s="528"/>
      <c r="J25" s="5"/>
      <c r="K25" s="5"/>
      <c r="L25" s="5"/>
      <c r="M25" s="5"/>
      <c r="N25" s="5"/>
      <c r="O25" s="5"/>
    </row>
    <row r="26" spans="1:15" ht="12.75">
      <c r="A26" s="530"/>
      <c r="B26" s="94" t="s">
        <v>99</v>
      </c>
      <c r="C26" s="113" t="s">
        <v>79</v>
      </c>
      <c r="D26" s="113" t="s">
        <v>100</v>
      </c>
      <c r="E26" s="94" t="s">
        <v>70</v>
      </c>
      <c r="F26" s="112" t="s">
        <v>99</v>
      </c>
      <c r="G26" s="113" t="s">
        <v>79</v>
      </c>
      <c r="H26" s="113" t="s">
        <v>100</v>
      </c>
      <c r="I26" s="95" t="s">
        <v>70</v>
      </c>
      <c r="J26" s="5"/>
      <c r="K26" s="5"/>
      <c r="L26" s="5"/>
      <c r="M26" s="5"/>
      <c r="N26" s="5"/>
      <c r="O26" s="5"/>
    </row>
    <row r="27" spans="1:15" ht="12.75">
      <c r="A27" s="85"/>
      <c r="B27" s="128"/>
      <c r="C27" s="474">
        <f>C6</f>
        <v>0</v>
      </c>
      <c r="D27" s="80"/>
      <c r="E27" s="123">
        <f>B27*D27</f>
        <v>0</v>
      </c>
      <c r="F27" s="89"/>
      <c r="G27" s="474">
        <f>C6</f>
        <v>0</v>
      </c>
      <c r="H27" s="80"/>
      <c r="I27" s="88">
        <f>F27*H27</f>
        <v>0</v>
      </c>
      <c r="J27" s="5"/>
      <c r="K27" s="5"/>
      <c r="L27" s="5"/>
      <c r="M27" s="5"/>
      <c r="N27" s="5"/>
      <c r="O27" s="5"/>
    </row>
    <row r="28" spans="1:15" ht="12.75">
      <c r="A28" s="85"/>
      <c r="B28" s="121"/>
      <c r="C28" s="474">
        <f aca="true" t="shared" si="5" ref="C28:C42">C7</f>
        <v>0</v>
      </c>
      <c r="D28" s="80"/>
      <c r="E28" s="124">
        <f>B28*D28</f>
        <v>0</v>
      </c>
      <c r="F28" s="81"/>
      <c r="G28" s="474">
        <f aca="true" t="shared" si="6" ref="G28:G42">C7</f>
        <v>0</v>
      </c>
      <c r="H28" s="80"/>
      <c r="I28" s="88">
        <f aca="true" t="shared" si="7" ref="I28:I42">F28*H28</f>
        <v>0</v>
      </c>
      <c r="J28" s="5"/>
      <c r="K28" s="5"/>
      <c r="L28" s="5"/>
      <c r="M28" s="5"/>
      <c r="N28" s="5"/>
      <c r="O28" s="5"/>
    </row>
    <row r="29" spans="1:15" ht="12.75">
      <c r="A29" s="85"/>
      <c r="B29" s="121"/>
      <c r="C29" s="474">
        <f t="shared" si="5"/>
        <v>0</v>
      </c>
      <c r="D29" s="82"/>
      <c r="E29" s="124">
        <f>B29*D29</f>
        <v>0</v>
      </c>
      <c r="F29" s="81"/>
      <c r="G29" s="474">
        <f t="shared" si="6"/>
        <v>0</v>
      </c>
      <c r="H29" s="82"/>
      <c r="I29" s="88">
        <f t="shared" si="7"/>
        <v>0</v>
      </c>
      <c r="J29" s="5"/>
      <c r="K29" s="5"/>
      <c r="L29" s="5"/>
      <c r="M29" s="5"/>
      <c r="N29" s="5"/>
      <c r="O29" s="5"/>
    </row>
    <row r="30" spans="1:15" ht="12.75">
      <c r="A30" s="85"/>
      <c r="B30" s="121"/>
      <c r="C30" s="474">
        <f t="shared" si="5"/>
        <v>0</v>
      </c>
      <c r="D30" s="82"/>
      <c r="E30" s="124">
        <f aca="true" t="shared" si="8" ref="E30:E41">B30*D30</f>
        <v>0</v>
      </c>
      <c r="F30" s="81"/>
      <c r="G30" s="474">
        <f t="shared" si="6"/>
        <v>0</v>
      </c>
      <c r="H30" s="82"/>
      <c r="I30" s="88">
        <f t="shared" si="7"/>
        <v>0</v>
      </c>
      <c r="J30" s="5"/>
      <c r="K30" s="5"/>
      <c r="L30" s="5"/>
      <c r="M30" s="5"/>
      <c r="N30" s="5"/>
      <c r="O30" s="5"/>
    </row>
    <row r="31" spans="1:15" ht="12.75">
      <c r="A31" s="85"/>
      <c r="B31" s="121"/>
      <c r="C31" s="474">
        <f t="shared" si="5"/>
        <v>0</v>
      </c>
      <c r="D31" s="82"/>
      <c r="E31" s="124">
        <f t="shared" si="8"/>
        <v>0</v>
      </c>
      <c r="F31" s="81"/>
      <c r="G31" s="474">
        <f t="shared" si="6"/>
        <v>0</v>
      </c>
      <c r="H31" s="82"/>
      <c r="I31" s="88">
        <f t="shared" si="7"/>
        <v>0</v>
      </c>
      <c r="J31" s="5"/>
      <c r="K31" s="5"/>
      <c r="L31" s="5"/>
      <c r="M31" s="5"/>
      <c r="N31" s="5"/>
      <c r="O31" s="5"/>
    </row>
    <row r="32" spans="1:15" ht="12.75">
      <c r="A32" s="85"/>
      <c r="B32" s="121"/>
      <c r="C32" s="474">
        <f t="shared" si="5"/>
        <v>0</v>
      </c>
      <c r="D32" s="82"/>
      <c r="E32" s="124">
        <f t="shared" si="8"/>
        <v>0</v>
      </c>
      <c r="F32" s="81"/>
      <c r="G32" s="474">
        <f t="shared" si="6"/>
        <v>0</v>
      </c>
      <c r="H32" s="82"/>
      <c r="I32" s="88">
        <f t="shared" si="7"/>
        <v>0</v>
      </c>
      <c r="J32" s="5"/>
      <c r="K32" s="5"/>
      <c r="L32" s="5"/>
      <c r="M32" s="5"/>
      <c r="N32" s="5"/>
      <c r="O32" s="5"/>
    </row>
    <row r="33" spans="1:15" ht="12.75">
      <c r="A33" s="85"/>
      <c r="B33" s="121"/>
      <c r="C33" s="474">
        <f t="shared" si="5"/>
        <v>0</v>
      </c>
      <c r="D33" s="82"/>
      <c r="E33" s="124">
        <f t="shared" si="8"/>
        <v>0</v>
      </c>
      <c r="F33" s="81"/>
      <c r="G33" s="474">
        <f t="shared" si="6"/>
        <v>0</v>
      </c>
      <c r="H33" s="82"/>
      <c r="I33" s="88">
        <f t="shared" si="7"/>
        <v>0</v>
      </c>
      <c r="J33" s="5"/>
      <c r="K33" s="5"/>
      <c r="L33" s="5"/>
      <c r="M33" s="5"/>
      <c r="N33" s="5"/>
      <c r="O33" s="5"/>
    </row>
    <row r="34" spans="1:15" ht="12.75">
      <c r="A34" s="85"/>
      <c r="B34" s="121"/>
      <c r="C34" s="474">
        <f t="shared" si="5"/>
        <v>0</v>
      </c>
      <c r="D34" s="82"/>
      <c r="E34" s="124">
        <f t="shared" si="8"/>
        <v>0</v>
      </c>
      <c r="F34" s="81"/>
      <c r="G34" s="474">
        <f t="shared" si="6"/>
        <v>0</v>
      </c>
      <c r="H34" s="82"/>
      <c r="I34" s="88">
        <f t="shared" si="7"/>
        <v>0</v>
      </c>
      <c r="J34" s="5"/>
      <c r="K34" s="5"/>
      <c r="L34" s="5"/>
      <c r="M34" s="5"/>
      <c r="N34" s="5"/>
      <c r="O34" s="5"/>
    </row>
    <row r="35" spans="1:15" ht="12.75">
      <c r="A35" s="85"/>
      <c r="B35" s="121"/>
      <c r="C35" s="474">
        <f t="shared" si="5"/>
        <v>0</v>
      </c>
      <c r="D35" s="82"/>
      <c r="E35" s="124">
        <f t="shared" si="8"/>
        <v>0</v>
      </c>
      <c r="F35" s="81"/>
      <c r="G35" s="474">
        <f t="shared" si="6"/>
        <v>0</v>
      </c>
      <c r="H35" s="82"/>
      <c r="I35" s="88">
        <f t="shared" si="7"/>
        <v>0</v>
      </c>
      <c r="J35" s="5"/>
      <c r="K35" s="5"/>
      <c r="L35" s="5"/>
      <c r="M35" s="5"/>
      <c r="N35" s="5"/>
      <c r="O35" s="5"/>
    </row>
    <row r="36" spans="1:15" ht="12.75">
      <c r="A36" s="85"/>
      <c r="B36" s="121"/>
      <c r="C36" s="474">
        <f t="shared" si="5"/>
        <v>0</v>
      </c>
      <c r="D36" s="82"/>
      <c r="E36" s="124">
        <f t="shared" si="8"/>
        <v>0</v>
      </c>
      <c r="F36" s="81"/>
      <c r="G36" s="474">
        <f t="shared" si="6"/>
        <v>0</v>
      </c>
      <c r="H36" s="82"/>
      <c r="I36" s="88">
        <f t="shared" si="7"/>
        <v>0</v>
      </c>
      <c r="J36" s="5"/>
      <c r="K36" s="5"/>
      <c r="L36" s="5"/>
      <c r="M36" s="5"/>
      <c r="N36" s="5"/>
      <c r="O36" s="5"/>
    </row>
    <row r="37" spans="1:15" ht="12.75">
      <c r="A37" s="85"/>
      <c r="B37" s="121"/>
      <c r="C37" s="474">
        <f t="shared" si="5"/>
        <v>0</v>
      </c>
      <c r="D37" s="82"/>
      <c r="E37" s="124">
        <f t="shared" si="8"/>
        <v>0</v>
      </c>
      <c r="F37" s="81"/>
      <c r="G37" s="474">
        <f t="shared" si="6"/>
        <v>0</v>
      </c>
      <c r="H37" s="82"/>
      <c r="I37" s="88">
        <f t="shared" si="7"/>
        <v>0</v>
      </c>
      <c r="J37" s="5"/>
      <c r="K37" s="5"/>
      <c r="L37" s="5"/>
      <c r="M37" s="5"/>
      <c r="N37" s="5"/>
      <c r="O37" s="5"/>
    </row>
    <row r="38" spans="1:15" ht="12.75">
      <c r="A38" s="85"/>
      <c r="B38" s="121"/>
      <c r="C38" s="474">
        <f t="shared" si="5"/>
        <v>0</v>
      </c>
      <c r="D38" s="82"/>
      <c r="E38" s="124">
        <f t="shared" si="8"/>
        <v>0</v>
      </c>
      <c r="F38" s="81"/>
      <c r="G38" s="474">
        <f t="shared" si="6"/>
        <v>0</v>
      </c>
      <c r="H38" s="82"/>
      <c r="I38" s="88">
        <f t="shared" si="7"/>
        <v>0</v>
      </c>
      <c r="J38" s="5"/>
      <c r="K38" s="5"/>
      <c r="L38" s="5"/>
      <c r="M38" s="5"/>
      <c r="N38" s="5"/>
      <c r="O38" s="5"/>
    </row>
    <row r="39" spans="1:15" ht="12.75">
      <c r="A39" s="85"/>
      <c r="B39" s="121"/>
      <c r="C39" s="474">
        <f t="shared" si="5"/>
        <v>0</v>
      </c>
      <c r="D39" s="82"/>
      <c r="E39" s="124">
        <f t="shared" si="8"/>
        <v>0</v>
      </c>
      <c r="F39" s="81"/>
      <c r="G39" s="474">
        <f t="shared" si="6"/>
        <v>0</v>
      </c>
      <c r="H39" s="82"/>
      <c r="I39" s="88">
        <f t="shared" si="7"/>
        <v>0</v>
      </c>
      <c r="J39" s="5"/>
      <c r="K39" s="5"/>
      <c r="L39" s="5"/>
      <c r="M39" s="5"/>
      <c r="N39" s="5"/>
      <c r="O39" s="5"/>
    </row>
    <row r="40" spans="1:15" ht="12.75">
      <c r="A40" s="85"/>
      <c r="B40" s="121"/>
      <c r="C40" s="474">
        <f t="shared" si="5"/>
        <v>0</v>
      </c>
      <c r="D40" s="82"/>
      <c r="E40" s="124">
        <f t="shared" si="8"/>
        <v>0</v>
      </c>
      <c r="F40" s="81"/>
      <c r="G40" s="474">
        <f t="shared" si="6"/>
        <v>0</v>
      </c>
      <c r="H40" s="82"/>
      <c r="I40" s="88">
        <f t="shared" si="7"/>
        <v>0</v>
      </c>
      <c r="J40" s="5"/>
      <c r="K40" s="5"/>
      <c r="L40" s="5"/>
      <c r="M40" s="5"/>
      <c r="N40" s="5"/>
      <c r="O40" s="5"/>
    </row>
    <row r="41" spans="1:15" ht="12.75">
      <c r="A41" s="85"/>
      <c r="B41" s="121"/>
      <c r="C41" s="474">
        <f t="shared" si="5"/>
        <v>0</v>
      </c>
      <c r="D41" s="82"/>
      <c r="E41" s="124">
        <f t="shared" si="8"/>
        <v>0</v>
      </c>
      <c r="F41" s="81"/>
      <c r="G41" s="474">
        <f t="shared" si="6"/>
        <v>0</v>
      </c>
      <c r="H41" s="82"/>
      <c r="I41" s="88">
        <f t="shared" si="7"/>
        <v>0</v>
      </c>
      <c r="J41" s="5"/>
      <c r="K41" s="5"/>
      <c r="L41" s="5"/>
      <c r="M41" s="5"/>
      <c r="N41" s="5"/>
      <c r="O41" s="5"/>
    </row>
    <row r="42" spans="1:15" ht="12.75">
      <c r="A42" s="85"/>
      <c r="B42" s="122"/>
      <c r="C42" s="474">
        <f t="shared" si="5"/>
        <v>0</v>
      </c>
      <c r="D42" s="84"/>
      <c r="E42" s="125">
        <f>B42*D42</f>
        <v>0</v>
      </c>
      <c r="F42" s="83"/>
      <c r="G42" s="474">
        <f t="shared" si="6"/>
        <v>0</v>
      </c>
      <c r="H42" s="84"/>
      <c r="I42" s="88">
        <f t="shared" si="7"/>
        <v>0</v>
      </c>
      <c r="J42" s="5"/>
      <c r="K42" s="5"/>
      <c r="L42" s="5"/>
      <c r="M42" s="5"/>
      <c r="N42" s="5"/>
      <c r="O42" s="5"/>
    </row>
    <row r="43" spans="1:15" ht="15.75">
      <c r="A43" s="114" t="s">
        <v>68</v>
      </c>
      <c r="B43" s="127"/>
      <c r="C43" s="100"/>
      <c r="D43" s="101"/>
      <c r="E43" s="126">
        <f>SUM(E27:E42)</f>
        <v>0</v>
      </c>
      <c r="F43" s="99"/>
      <c r="G43" s="100"/>
      <c r="H43" s="101"/>
      <c r="I43" s="102">
        <f>SUM(I27:I42)</f>
        <v>0</v>
      </c>
      <c r="J43" s="5"/>
      <c r="K43" s="5"/>
      <c r="L43" s="5"/>
      <c r="M43" s="5"/>
      <c r="N43" s="5"/>
      <c r="O43" s="5"/>
    </row>
    <row r="44" spans="1:15" ht="12.75">
      <c r="A44" s="5"/>
      <c r="B44" s="5"/>
      <c r="C44" s="5"/>
      <c r="D44" s="5"/>
      <c r="E44" s="5"/>
      <c r="F44" s="5"/>
      <c r="G44" s="5"/>
      <c r="H44" s="5"/>
      <c r="I44" s="5"/>
      <c r="J44" s="5"/>
      <c r="K44" s="5"/>
      <c r="L44" s="5"/>
      <c r="M44" s="5"/>
      <c r="N44" s="5"/>
      <c r="O44" s="5"/>
    </row>
    <row r="45" spans="1:15" ht="12.75">
      <c r="A45" s="5"/>
      <c r="B45" s="5"/>
      <c r="C45" s="5"/>
      <c r="D45" s="5"/>
      <c r="E45" s="5"/>
      <c r="F45" s="5"/>
      <c r="G45" s="5"/>
      <c r="H45" s="5"/>
      <c r="I45" s="5"/>
      <c r="J45" s="5"/>
      <c r="K45" s="5"/>
      <c r="L45" s="5"/>
      <c r="M45" s="5"/>
      <c r="N45" s="5"/>
      <c r="O45" s="5"/>
    </row>
    <row r="46" spans="1:15" ht="25.5">
      <c r="A46" s="132" t="s">
        <v>132</v>
      </c>
      <c r="B46" s="5"/>
      <c r="C46" s="5"/>
      <c r="D46" s="5"/>
      <c r="E46" s="5"/>
      <c r="F46" s="5"/>
      <c r="J46" s="5"/>
      <c r="K46" s="5"/>
      <c r="L46" s="5"/>
      <c r="M46" s="5"/>
      <c r="N46" s="5"/>
      <c r="O46" s="5"/>
    </row>
    <row r="47" spans="1:15" ht="12.75">
      <c r="A47" s="26"/>
      <c r="B47" s="5"/>
      <c r="C47" s="5"/>
      <c r="D47" s="5"/>
      <c r="E47" s="5"/>
      <c r="F47" s="5"/>
      <c r="G47" s="5"/>
      <c r="H47" s="5"/>
      <c r="I47" s="5"/>
      <c r="J47" s="5"/>
      <c r="K47" s="5"/>
      <c r="L47" s="5"/>
      <c r="M47" s="5"/>
      <c r="N47" s="5"/>
      <c r="O47" s="5"/>
    </row>
    <row r="48" spans="1:15" ht="12.75">
      <c r="A48" s="5"/>
      <c r="B48" s="5"/>
      <c r="C48" s="5"/>
      <c r="D48" s="5"/>
      <c r="E48" s="5"/>
      <c r="F48" s="5"/>
      <c r="G48" s="5"/>
      <c r="H48" s="5"/>
      <c r="I48" s="5"/>
      <c r="J48" s="5"/>
      <c r="K48" s="5"/>
      <c r="L48" s="5"/>
      <c r="M48" s="5"/>
      <c r="N48" s="5"/>
      <c r="O48" s="5"/>
    </row>
    <row r="49" spans="1:15" ht="12.75">
      <c r="A49" s="5"/>
      <c r="B49" s="5"/>
      <c r="C49" s="5"/>
      <c r="D49" s="5"/>
      <c r="E49" s="5"/>
      <c r="F49" s="5"/>
      <c r="J49" s="5"/>
      <c r="K49" s="5"/>
      <c r="L49" s="5"/>
      <c r="M49" s="5"/>
      <c r="N49" s="5"/>
      <c r="O49" s="5"/>
    </row>
    <row r="50" spans="1:15" ht="12.75">
      <c r="A50" s="5"/>
      <c r="B50" s="5"/>
      <c r="C50" s="5"/>
      <c r="D50" s="5"/>
      <c r="E50" s="5"/>
      <c r="F50" s="5"/>
      <c r="J50" s="5"/>
      <c r="K50" s="5"/>
      <c r="L50" s="5"/>
      <c r="M50" s="5"/>
      <c r="N50" s="5"/>
      <c r="O50" s="5"/>
    </row>
    <row r="51" spans="1:15" ht="12.75">
      <c r="A51" s="5"/>
      <c r="B51" s="5"/>
      <c r="C51" s="5"/>
      <c r="D51" s="5"/>
      <c r="E51" s="5"/>
      <c r="F51" s="5"/>
      <c r="J51" s="5"/>
      <c r="K51" s="5"/>
      <c r="L51" s="5"/>
      <c r="M51" s="5"/>
      <c r="N51" s="5"/>
      <c r="O51" s="5"/>
    </row>
    <row r="53" spans="10:15" ht="12.75">
      <c r="J53" s="5"/>
      <c r="K53" s="5"/>
      <c r="L53" s="5"/>
      <c r="M53" s="5"/>
      <c r="N53" s="5"/>
      <c r="O53" s="5"/>
    </row>
    <row r="54" spans="10:15" ht="12.75">
      <c r="J54" s="5"/>
      <c r="K54" s="5"/>
      <c r="L54" s="5"/>
      <c r="M54" s="5"/>
      <c r="N54" s="5"/>
      <c r="O54" s="5"/>
    </row>
    <row r="55" spans="10:15" ht="12.75">
      <c r="J55" s="5"/>
      <c r="K55" s="5"/>
      <c r="L55" s="5"/>
      <c r="M55" s="5"/>
      <c r="N55" s="5"/>
      <c r="O55" s="5"/>
    </row>
    <row r="56" spans="10:15" ht="12.75">
      <c r="J56" s="5"/>
      <c r="K56" s="5"/>
      <c r="L56" s="5"/>
      <c r="M56" s="5"/>
      <c r="N56" s="5"/>
      <c r="O56" s="5"/>
    </row>
    <row r="57" spans="10:15" ht="12.75">
      <c r="J57" s="5"/>
      <c r="K57" s="5"/>
      <c r="L57" s="5"/>
      <c r="M57" s="5"/>
      <c r="N57" s="5"/>
      <c r="O57" s="5"/>
    </row>
    <row r="58" spans="10:15" ht="12.75">
      <c r="J58" s="5"/>
      <c r="K58" s="5"/>
      <c r="L58" s="5"/>
      <c r="M58" s="5"/>
      <c r="N58" s="5"/>
      <c r="O58" s="5"/>
    </row>
    <row r="59" spans="10:15" ht="12.75">
      <c r="J59" s="5"/>
      <c r="K59" s="5"/>
      <c r="L59" s="5"/>
      <c r="M59" s="5"/>
      <c r="N59" s="5"/>
      <c r="O59" s="5"/>
    </row>
    <row r="60" spans="10:15" ht="12.75">
      <c r="J60" s="5"/>
      <c r="K60" s="5"/>
      <c r="L60" s="5"/>
      <c r="M60" s="5"/>
      <c r="N60" s="5"/>
      <c r="O60" s="5"/>
    </row>
    <row r="61" spans="10:15" ht="12.75">
      <c r="J61" s="5"/>
      <c r="K61" s="5"/>
      <c r="L61" s="5"/>
      <c r="M61" s="5"/>
      <c r="N61" s="5"/>
      <c r="O61" s="5"/>
    </row>
    <row r="62" spans="10:15" ht="12.75">
      <c r="J62" s="5"/>
      <c r="K62" s="5"/>
      <c r="L62" s="5"/>
      <c r="M62" s="5"/>
      <c r="N62" s="5"/>
      <c r="O62" s="5"/>
    </row>
    <row r="63" spans="10:15" ht="12.75">
      <c r="J63" s="5"/>
      <c r="K63" s="5"/>
      <c r="L63" s="5"/>
      <c r="M63" s="5"/>
      <c r="N63" s="5"/>
      <c r="O63" s="5"/>
    </row>
    <row r="64" spans="10:15" ht="12.75">
      <c r="J64" s="5"/>
      <c r="K64" s="5"/>
      <c r="L64" s="5"/>
      <c r="M64" s="5"/>
      <c r="N64" s="5"/>
      <c r="O64" s="5"/>
    </row>
    <row r="65" spans="10:15" ht="12.75">
      <c r="J65" s="5"/>
      <c r="K65" s="5"/>
      <c r="L65" s="5"/>
      <c r="M65" s="5"/>
      <c r="N65" s="5"/>
      <c r="O65" s="5"/>
    </row>
    <row r="66" spans="10:15" ht="12.75">
      <c r="J66" s="5"/>
      <c r="K66" s="5"/>
      <c r="L66" s="5"/>
      <c r="M66" s="5"/>
      <c r="N66" s="5"/>
      <c r="O66" s="5"/>
    </row>
    <row r="67" spans="10:15" ht="12.75">
      <c r="J67" s="5"/>
      <c r="K67" s="5"/>
      <c r="L67" s="5"/>
      <c r="M67" s="5"/>
      <c r="N67" s="5"/>
      <c r="O67" s="5"/>
    </row>
    <row r="68" spans="10:15" ht="12.75">
      <c r="J68" s="5"/>
      <c r="K68" s="5"/>
      <c r="L68" s="5"/>
      <c r="M68" s="5"/>
      <c r="N68" s="5"/>
      <c r="O68" s="5"/>
    </row>
    <row r="69" spans="10:15" ht="12.75">
      <c r="J69" s="5"/>
      <c r="K69" s="5"/>
      <c r="L69" s="5"/>
      <c r="M69" s="5"/>
      <c r="N69" s="5"/>
      <c r="O69" s="5"/>
    </row>
    <row r="70" spans="10:15" ht="12.75">
      <c r="J70" s="5"/>
      <c r="K70" s="5"/>
      <c r="L70" s="5"/>
      <c r="M70" s="5"/>
      <c r="N70" s="5"/>
      <c r="O70" s="5"/>
    </row>
    <row r="71" spans="10:15" ht="12.75">
      <c r="J71" s="5"/>
      <c r="K71" s="5"/>
      <c r="L71" s="5"/>
      <c r="M71" s="5"/>
      <c r="N71" s="5"/>
      <c r="O71" s="5"/>
    </row>
    <row r="72" spans="10:15" ht="12.75">
      <c r="J72" s="5"/>
      <c r="K72" s="5"/>
      <c r="L72" s="5"/>
      <c r="M72" s="5"/>
      <c r="N72" s="5"/>
      <c r="O72" s="5"/>
    </row>
    <row r="73" spans="10:15" ht="12.75">
      <c r="J73" s="5"/>
      <c r="K73" s="5"/>
      <c r="L73" s="5"/>
      <c r="M73" s="5"/>
      <c r="N73" s="5"/>
      <c r="O73" s="5"/>
    </row>
    <row r="74" spans="10:15" ht="12.75">
      <c r="J74" s="5"/>
      <c r="K74" s="5"/>
      <c r="L74" s="5"/>
      <c r="M74" s="5"/>
      <c r="N74" s="5"/>
      <c r="O74" s="5"/>
    </row>
  </sheetData>
  <sheetProtection password="C7A2" sheet="1" objects="1" scenarios="1"/>
  <mergeCells count="7">
    <mergeCell ref="J4:M4"/>
    <mergeCell ref="A4:A5"/>
    <mergeCell ref="A25:A26"/>
    <mergeCell ref="B4:E4"/>
    <mergeCell ref="F4:I4"/>
    <mergeCell ref="B25:E25"/>
    <mergeCell ref="F25:I25"/>
  </mergeCells>
  <printOptions/>
  <pageMargins left="1.1811023622047245" right="0.3937007874015748" top="0.984251968503937" bottom="0.984251968503937" header="0.5118110236220472" footer="0.5118110236220472"/>
  <pageSetup fitToHeight="1" fitToWidth="1" horizontalDpi="600" verticalDpi="600" orientation="landscape" paperSize="9" scale="83"/>
  <headerFooter alignWithMargins="0">
    <oddFooter>&amp;RStand: &amp;D</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G49"/>
  <sheetViews>
    <sheetView showGridLines="0" zoomScalePageLayoutView="0" workbookViewId="0" topLeftCell="A1">
      <pane ySplit="4" topLeftCell="A5" activePane="bottomLeft" state="frozen"/>
      <selection pane="topLeft" activeCell="A1" sqref="A1"/>
      <selection pane="bottomLeft" activeCell="B6" sqref="B6"/>
    </sheetView>
  </sheetViews>
  <sheetFormatPr defaultColWidth="11.57421875" defaultRowHeight="12.75"/>
  <cols>
    <col min="1" max="1" width="42.00390625" style="2" customWidth="1"/>
    <col min="2" max="6" width="15.7109375" style="2" customWidth="1"/>
    <col min="7" max="16384" width="11.421875" style="2" customWidth="1"/>
  </cols>
  <sheetData>
    <row r="1" spans="1:3" ht="15.75">
      <c r="A1" s="19" t="s">
        <v>96</v>
      </c>
      <c r="B1" s="20"/>
      <c r="C1" s="20"/>
    </row>
    <row r="2" ht="12.75"/>
    <row r="3" ht="12.75"/>
    <row r="4" spans="1:7" ht="18.75" customHeight="1">
      <c r="A4" s="153"/>
      <c r="B4" s="407">
        <f>Deckblatt!$B$9</f>
        <v>2023</v>
      </c>
      <c r="C4" s="407">
        <f>Deckblatt!$B$9+1</f>
        <v>2024</v>
      </c>
      <c r="D4" s="407">
        <f>Deckblatt!$B$9+2</f>
        <v>2025</v>
      </c>
      <c r="E4" s="407">
        <f>Deckblatt!$B$9+3</f>
        <v>2026</v>
      </c>
      <c r="F4" s="408">
        <f>Deckblatt!$B$9+4</f>
        <v>2027</v>
      </c>
      <c r="G4" s="3"/>
    </row>
    <row r="5" spans="1:7" ht="14.25">
      <c r="A5" s="32" t="s">
        <v>1</v>
      </c>
      <c r="B5" s="33"/>
      <c r="C5" s="33"/>
      <c r="D5" s="33"/>
      <c r="E5" s="33"/>
      <c r="F5" s="34"/>
      <c r="G5" s="3"/>
    </row>
    <row r="6" spans="1:7" ht="12.75">
      <c r="A6" s="404" t="s">
        <v>21</v>
      </c>
      <c r="B6" s="17"/>
      <c r="C6" s="17"/>
      <c r="D6" s="17"/>
      <c r="E6" s="17"/>
      <c r="F6" s="22"/>
      <c r="G6" s="3"/>
    </row>
    <row r="7" spans="1:7" ht="12.75">
      <c r="A7" s="404" t="s">
        <v>61</v>
      </c>
      <c r="B7" s="17"/>
      <c r="C7" s="17"/>
      <c r="D7" s="17"/>
      <c r="E7" s="17"/>
      <c r="F7" s="22"/>
      <c r="G7" s="3"/>
    </row>
    <row r="8" spans="1:7" ht="12.75">
      <c r="A8" s="405" t="s">
        <v>2</v>
      </c>
      <c r="B8" s="17"/>
      <c r="C8" s="17"/>
      <c r="D8" s="17"/>
      <c r="E8" s="17"/>
      <c r="F8" s="22"/>
      <c r="G8" s="3"/>
    </row>
    <row r="9" spans="1:7" ht="12.75">
      <c r="A9" s="405" t="s">
        <v>3</v>
      </c>
      <c r="B9" s="17"/>
      <c r="C9" s="17"/>
      <c r="D9" s="17"/>
      <c r="E9" s="17"/>
      <c r="F9" s="22"/>
      <c r="G9" s="3"/>
    </row>
    <row r="10" spans="1:7" ht="12.75">
      <c r="A10" s="404" t="s">
        <v>4</v>
      </c>
      <c r="B10" s="23"/>
      <c r="C10" s="23"/>
      <c r="D10" s="23"/>
      <c r="E10" s="23"/>
      <c r="F10" s="24"/>
      <c r="G10" s="3"/>
    </row>
    <row r="11" spans="1:7" ht="12.75">
      <c r="A11" s="161"/>
      <c r="B11" s="23"/>
      <c r="C11" s="23"/>
      <c r="D11" s="23"/>
      <c r="E11" s="23"/>
      <c r="F11" s="24"/>
      <c r="G11" s="3"/>
    </row>
    <row r="12" spans="1:7" ht="12.75">
      <c r="A12" s="161"/>
      <c r="B12" s="23"/>
      <c r="C12" s="23"/>
      <c r="D12" s="23"/>
      <c r="E12" s="23"/>
      <c r="F12" s="24"/>
      <c r="G12" s="3"/>
    </row>
    <row r="13" spans="1:7" ht="12.75">
      <c r="A13" s="162"/>
      <c r="B13" s="23"/>
      <c r="C13" s="23"/>
      <c r="D13" s="23"/>
      <c r="E13" s="23"/>
      <c r="F13" s="24"/>
      <c r="G13" s="3"/>
    </row>
    <row r="14" spans="1:7" ht="12.75">
      <c r="A14" s="147" t="s">
        <v>5</v>
      </c>
      <c r="B14" s="406">
        <f>SUM(B6:B13)</f>
        <v>0</v>
      </c>
      <c r="C14" s="406">
        <f>SUM(C6:C13)</f>
        <v>0</v>
      </c>
      <c r="D14" s="406">
        <f>SUM(D6:D13)</f>
        <v>0</v>
      </c>
      <c r="E14" s="406">
        <f>SUM(E6:E13)</f>
        <v>0</v>
      </c>
      <c r="F14" s="409">
        <f>SUM(F6:F13)</f>
        <v>0</v>
      </c>
      <c r="G14" s="3"/>
    </row>
    <row r="15" spans="1:7" ht="13.5">
      <c r="A15" s="35" t="s">
        <v>6</v>
      </c>
      <c r="B15" s="36"/>
      <c r="C15" s="36"/>
      <c r="D15" s="36"/>
      <c r="E15" s="36"/>
      <c r="F15" s="37"/>
      <c r="G15" s="3"/>
    </row>
    <row r="16" spans="1:7" ht="12.75">
      <c r="A16" s="405" t="s">
        <v>7</v>
      </c>
      <c r="B16" s="17"/>
      <c r="C16" s="17"/>
      <c r="D16" s="17"/>
      <c r="E16" s="17"/>
      <c r="F16" s="22"/>
      <c r="G16" s="3"/>
    </row>
    <row r="17" spans="1:7" ht="12.75">
      <c r="A17" s="405" t="s">
        <v>8</v>
      </c>
      <c r="B17" s="17"/>
      <c r="C17" s="17"/>
      <c r="D17" s="17"/>
      <c r="E17" s="17"/>
      <c r="F17" s="22"/>
      <c r="G17" s="3"/>
    </row>
    <row r="18" spans="1:7" ht="12.75">
      <c r="A18" s="405" t="s">
        <v>9</v>
      </c>
      <c r="B18" s="17"/>
      <c r="C18" s="17"/>
      <c r="D18" s="17"/>
      <c r="E18" s="17"/>
      <c r="F18" s="22"/>
      <c r="G18" s="3"/>
    </row>
    <row r="19" spans="1:7" ht="12.75">
      <c r="A19" s="404" t="s">
        <v>10</v>
      </c>
      <c r="B19" s="23"/>
      <c r="C19" s="23"/>
      <c r="D19" s="23"/>
      <c r="E19" s="23"/>
      <c r="F19" s="24"/>
      <c r="G19" s="3"/>
    </row>
    <row r="20" spans="1:7" ht="12.75">
      <c r="A20" s="404" t="s">
        <v>64</v>
      </c>
      <c r="B20" s="23"/>
      <c r="C20" s="23"/>
      <c r="D20" s="23"/>
      <c r="E20" s="23"/>
      <c r="F20" s="24"/>
      <c r="G20" s="3"/>
    </row>
    <row r="21" spans="1:7" ht="12.75">
      <c r="A21" s="161"/>
      <c r="B21" s="23"/>
      <c r="C21" s="23"/>
      <c r="D21" s="23"/>
      <c r="E21" s="23"/>
      <c r="F21" s="24"/>
      <c r="G21" s="3"/>
    </row>
    <row r="22" spans="1:7" ht="12.75">
      <c r="A22" s="161"/>
      <c r="B22" s="23"/>
      <c r="C22" s="23"/>
      <c r="D22" s="23"/>
      <c r="E22" s="23"/>
      <c r="F22" s="24"/>
      <c r="G22" s="3"/>
    </row>
    <row r="23" spans="1:7" ht="12.75">
      <c r="A23" s="162"/>
      <c r="B23" s="23"/>
      <c r="C23" s="23"/>
      <c r="D23" s="23"/>
      <c r="E23" s="23"/>
      <c r="F23" s="24"/>
      <c r="G23" s="3"/>
    </row>
    <row r="24" spans="1:7" ht="12.75">
      <c r="A24" s="147" t="s">
        <v>11</v>
      </c>
      <c r="B24" s="406">
        <f>SUM(B16:B23)</f>
        <v>0</v>
      </c>
      <c r="C24" s="406">
        <f>SUM(C16:C23)</f>
        <v>0</v>
      </c>
      <c r="D24" s="406">
        <f>SUM(D16:D23)</f>
        <v>0</v>
      </c>
      <c r="E24" s="406">
        <f>SUM(E16:E23)</f>
        <v>0</v>
      </c>
      <c r="F24" s="409">
        <f>SUM(F16:F23)</f>
        <v>0</v>
      </c>
      <c r="G24" s="3"/>
    </row>
    <row r="25" spans="1:7" ht="13.5">
      <c r="A25" s="35" t="s">
        <v>12</v>
      </c>
      <c r="B25" s="36"/>
      <c r="C25" s="36"/>
      <c r="D25" s="36"/>
      <c r="E25" s="36"/>
      <c r="F25" s="37"/>
      <c r="G25" s="3"/>
    </row>
    <row r="26" spans="1:7" ht="12.75">
      <c r="A26" s="405" t="s">
        <v>13</v>
      </c>
      <c r="B26" s="17"/>
      <c r="C26" s="17"/>
      <c r="D26" s="17"/>
      <c r="E26" s="17"/>
      <c r="F26" s="22"/>
      <c r="G26" s="3"/>
    </row>
    <row r="27" spans="1:7" ht="12.75">
      <c r="A27" s="404" t="s">
        <v>14</v>
      </c>
      <c r="B27" s="23"/>
      <c r="C27" s="23"/>
      <c r="D27" s="23"/>
      <c r="E27" s="23"/>
      <c r="F27" s="24"/>
      <c r="G27" s="3"/>
    </row>
    <row r="28" spans="1:7" ht="12.75">
      <c r="A28" s="404" t="s">
        <v>63</v>
      </c>
      <c r="B28" s="23"/>
      <c r="C28" s="23"/>
      <c r="D28" s="23"/>
      <c r="E28" s="23"/>
      <c r="F28" s="24"/>
      <c r="G28" s="3"/>
    </row>
    <row r="29" spans="1:7" ht="12.75">
      <c r="A29" s="161"/>
      <c r="B29" s="23"/>
      <c r="C29" s="23"/>
      <c r="D29" s="23"/>
      <c r="E29" s="23"/>
      <c r="F29" s="24"/>
      <c r="G29" s="3"/>
    </row>
    <row r="30" spans="1:7" ht="12.75">
      <c r="A30" s="161"/>
      <c r="B30" s="23"/>
      <c r="C30" s="23"/>
      <c r="D30" s="23"/>
      <c r="E30" s="23"/>
      <c r="F30" s="24"/>
      <c r="G30" s="3"/>
    </row>
    <row r="31" spans="1:7" ht="12.75">
      <c r="A31" s="162"/>
      <c r="B31" s="23"/>
      <c r="C31" s="23"/>
      <c r="D31" s="23"/>
      <c r="E31" s="23"/>
      <c r="F31" s="24"/>
      <c r="G31" s="3"/>
    </row>
    <row r="32" spans="1:7" ht="12.75">
      <c r="A32" s="147" t="s">
        <v>15</v>
      </c>
      <c r="B32" s="406">
        <f>SUM(B26:B31)</f>
        <v>0</v>
      </c>
      <c r="C32" s="406">
        <f>SUM(C26:C31)</f>
        <v>0</v>
      </c>
      <c r="D32" s="406">
        <f>SUM(D26:D31)</f>
        <v>0</v>
      </c>
      <c r="E32" s="406">
        <f>SUM(E26:E31)</f>
        <v>0</v>
      </c>
      <c r="F32" s="409">
        <f>SUM(F26:F31)</f>
        <v>0</v>
      </c>
      <c r="G32" s="3"/>
    </row>
    <row r="33" spans="1:7" ht="13.5">
      <c r="A33" s="35" t="s">
        <v>16</v>
      </c>
      <c r="B33" s="36"/>
      <c r="C33" s="36"/>
      <c r="D33" s="36"/>
      <c r="E33" s="36"/>
      <c r="F33" s="37"/>
      <c r="G33" s="3"/>
    </row>
    <row r="34" spans="1:7" ht="12.75">
      <c r="A34" s="405" t="s">
        <v>17</v>
      </c>
      <c r="B34" s="17"/>
      <c r="C34" s="17"/>
      <c r="D34" s="17"/>
      <c r="E34" s="17"/>
      <c r="F34" s="22"/>
      <c r="G34" s="3"/>
    </row>
    <row r="35" spans="1:7" ht="12.75">
      <c r="A35" s="404" t="s">
        <v>18</v>
      </c>
      <c r="B35" s="23"/>
      <c r="C35" s="23"/>
      <c r="D35" s="23"/>
      <c r="E35" s="23"/>
      <c r="F35" s="24"/>
      <c r="G35" s="3"/>
    </row>
    <row r="36" spans="1:7" ht="12.75">
      <c r="A36" s="404" t="s">
        <v>62</v>
      </c>
      <c r="B36" s="23"/>
      <c r="C36" s="23"/>
      <c r="D36" s="23"/>
      <c r="E36" s="23"/>
      <c r="F36" s="24"/>
      <c r="G36" s="3"/>
    </row>
    <row r="37" spans="1:7" ht="12.75">
      <c r="A37" s="161"/>
      <c r="B37" s="23"/>
      <c r="C37" s="23"/>
      <c r="D37" s="23"/>
      <c r="E37" s="23"/>
      <c r="F37" s="24"/>
      <c r="G37" s="3"/>
    </row>
    <row r="38" spans="1:7" ht="12.75">
      <c r="A38" s="161"/>
      <c r="B38" s="23"/>
      <c r="C38" s="23"/>
      <c r="D38" s="23"/>
      <c r="E38" s="23"/>
      <c r="F38" s="24"/>
      <c r="G38" s="3"/>
    </row>
    <row r="39" spans="1:7" ht="12.75">
      <c r="A39" s="162"/>
      <c r="B39" s="145"/>
      <c r="C39" s="145"/>
      <c r="D39" s="145"/>
      <c r="E39" s="145"/>
      <c r="F39" s="146"/>
      <c r="G39" s="3"/>
    </row>
    <row r="40" spans="1:7" ht="12.75">
      <c r="A40" s="147" t="s">
        <v>19</v>
      </c>
      <c r="B40" s="406">
        <f>SUM(B34:B39)</f>
        <v>0</v>
      </c>
      <c r="C40" s="406">
        <f>SUM(C34:C39)</f>
        <v>0</v>
      </c>
      <c r="D40" s="406">
        <f>SUM(D34:D39)</f>
        <v>0</v>
      </c>
      <c r="E40" s="406">
        <f>SUM(E34:E39)</f>
        <v>0</v>
      </c>
      <c r="F40" s="409">
        <f>SUM(F34:F39)</f>
        <v>0</v>
      </c>
      <c r="G40" s="3"/>
    </row>
    <row r="41" spans="1:7" ht="13.5">
      <c r="A41" s="148" t="s">
        <v>20</v>
      </c>
      <c r="B41" s="149">
        <f>SUM(B14+B24+B32+B40)</f>
        <v>0</v>
      </c>
      <c r="C41" s="149">
        <f>SUM(C14+C24+C32+C40)</f>
        <v>0</v>
      </c>
      <c r="D41" s="149">
        <f>SUM(D14+D24+D32+D40)</f>
        <v>0</v>
      </c>
      <c r="E41" s="149">
        <f>SUM(E14+E24+E32+E40)</f>
        <v>0</v>
      </c>
      <c r="F41" s="150">
        <f>SUM(F14+F24+F32+F40)</f>
        <v>0</v>
      </c>
      <c r="G41" s="3"/>
    </row>
    <row r="43" ht="24.75">
      <c r="A43" s="179" t="s">
        <v>142</v>
      </c>
    </row>
    <row r="44" ht="12.75">
      <c r="A44" s="2" t="s">
        <v>143</v>
      </c>
    </row>
    <row r="46" ht="12.75">
      <c r="A46" s="2" t="s">
        <v>148</v>
      </c>
    </row>
    <row r="47" ht="12.75">
      <c r="A47" s="2" t="s">
        <v>149</v>
      </c>
    </row>
    <row r="49" ht="12.75">
      <c r="A49" s="20"/>
    </row>
  </sheetData>
  <sheetProtection password="C7A2" sheet="1" objects="1" scenarios="1"/>
  <printOptions/>
  <pageMargins left="1.3779527559055118" right="0.7874015748031497" top="0.5905511811023623" bottom="0.5905511811023623" header="0.5118110236220472" footer="0.3937007874015748"/>
  <pageSetup fitToHeight="1" fitToWidth="1" horizontalDpi="600" verticalDpi="600" orientation="landscape" paperSize="9" scale="97"/>
  <headerFooter alignWithMargins="0">
    <oddFooter>&amp;RStand: &amp;D</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U52"/>
  <sheetViews>
    <sheetView showGridLines="0" zoomScalePageLayoutView="0" workbookViewId="0" topLeftCell="A1">
      <pane ySplit="5" topLeftCell="A6" activePane="bottomLeft" state="frozen"/>
      <selection pane="topLeft" activeCell="A1" sqref="A1"/>
      <selection pane="bottomLeft" activeCell="A11" sqref="A11"/>
    </sheetView>
  </sheetViews>
  <sheetFormatPr defaultColWidth="11.57421875" defaultRowHeight="12.75"/>
  <cols>
    <col min="1" max="1" width="37.28125" style="2" customWidth="1"/>
    <col min="2" max="2" width="15.28125" style="5" customWidth="1"/>
    <col min="3" max="7" width="15.7109375" style="5" customWidth="1"/>
    <col min="8" max="47" width="11.421875" style="5" customWidth="1"/>
    <col min="48" max="16384" width="11.421875" style="2" customWidth="1"/>
  </cols>
  <sheetData>
    <row r="1" spans="1:4" ht="15.75">
      <c r="A1" s="19" t="s">
        <v>97</v>
      </c>
      <c r="C1" s="26"/>
      <c r="D1" s="26"/>
    </row>
    <row r="2" spans="1:12" ht="12.75" customHeight="1">
      <c r="A2" s="8"/>
      <c r="C2" s="27"/>
      <c r="D2" s="27"/>
      <c r="E2" s="27"/>
      <c r="F2" s="27"/>
      <c r="G2" s="27"/>
      <c r="H2" s="27"/>
      <c r="I2" s="27"/>
      <c r="J2" s="27"/>
      <c r="K2" s="27"/>
      <c r="L2" s="27"/>
    </row>
    <row r="3" spans="1:12" ht="12.75" customHeight="1">
      <c r="A3" s="8"/>
      <c r="B3" s="28"/>
      <c r="C3" s="27"/>
      <c r="D3" s="27"/>
      <c r="E3" s="27"/>
      <c r="F3" s="27"/>
      <c r="G3" s="27"/>
      <c r="H3" s="27"/>
      <c r="I3" s="27"/>
      <c r="J3" s="27"/>
      <c r="K3" s="27"/>
      <c r="L3" s="27"/>
    </row>
    <row r="4" spans="1:47" s="15" customFormat="1" ht="13.5" customHeight="1">
      <c r="A4" s="158"/>
      <c r="B4" s="536" t="s">
        <v>53</v>
      </c>
      <c r="C4" s="532">
        <f>Deckblatt!$B$9</f>
        <v>2023</v>
      </c>
      <c r="D4" s="532">
        <f>Deckblatt!$B$9+1</f>
        <v>2024</v>
      </c>
      <c r="E4" s="532">
        <f>Deckblatt!$B$9+2</f>
        <v>2025</v>
      </c>
      <c r="F4" s="532">
        <f>Deckblatt!$B$9+3</f>
        <v>2026</v>
      </c>
      <c r="G4" s="534">
        <f>Deckblatt!$B$9+4</f>
        <v>2027</v>
      </c>
      <c r="H4" s="159"/>
      <c r="I4" s="159"/>
      <c r="J4" s="159"/>
      <c r="K4" s="159"/>
      <c r="L4" s="159"/>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row>
    <row r="5" spans="1:47" s="15" customFormat="1" ht="12.75">
      <c r="A5" s="160"/>
      <c r="B5" s="537"/>
      <c r="C5" s="533"/>
      <c r="D5" s="533"/>
      <c r="E5" s="533"/>
      <c r="F5" s="533"/>
      <c r="G5" s="535"/>
      <c r="H5" s="151"/>
      <c r="I5" s="151"/>
      <c r="J5" s="151"/>
      <c r="K5" s="151"/>
      <c r="L5" s="151"/>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row>
    <row r="6" spans="1:12" ht="14.25" customHeight="1">
      <c r="A6" s="32" t="s">
        <v>1</v>
      </c>
      <c r="B6" s="38"/>
      <c r="C6" s="33"/>
      <c r="D6" s="33"/>
      <c r="E6" s="33"/>
      <c r="F6" s="33"/>
      <c r="G6" s="34"/>
      <c r="H6" s="21"/>
      <c r="I6" s="21"/>
      <c r="J6" s="21"/>
      <c r="K6" s="21"/>
      <c r="L6" s="21"/>
    </row>
    <row r="7" spans="1:12" ht="14.25" customHeight="1">
      <c r="A7" s="405" t="s">
        <v>61</v>
      </c>
      <c r="B7" s="31"/>
      <c r="C7" s="261">
        <f>IF($B7&gt;0,Investitionsplanung!$B7/Abschreibungsplanung!$B7,0)</f>
        <v>0</v>
      </c>
      <c r="D7" s="261">
        <f>SUM(IF($B7&gt;1,Investitionsplanung!$B7/Abschreibungsplanung!$B7,0)+IF($B7&gt;0,Investitionsplanung!$C7/Abschreibungsplanung!$B7,0))</f>
        <v>0</v>
      </c>
      <c r="E7" s="261">
        <f>SUM(IF($B7&gt;2,Investitionsplanung!$B7/Abschreibungsplanung!$B7,0)+IF($B7&gt;1,Investitionsplanung!$C7/Abschreibungsplanung!$B7,0)+IF($B7&gt;0,Investitionsplanung!$D7/Abschreibungsplanung!$B7,0))</f>
        <v>0</v>
      </c>
      <c r="F7" s="261">
        <f>SUM(IF($B7&gt;3,Investitionsplanung!$B7/Abschreibungsplanung!$B7,0)+IF($B7&gt;2,Investitionsplanung!$C7/Abschreibungsplanung!$B7,0)+IF($B7&gt;1,Investitionsplanung!$D7/Abschreibungsplanung!$B7,0)+IF($B7&gt;0,Investitionsplanung!$E7/Abschreibungsplanung!$B7,0))</f>
        <v>0</v>
      </c>
      <c r="G7" s="262">
        <f>SUM(IF($B7&gt;4,Investitionsplanung!$B7/Abschreibungsplanung!$B7,0)+IF($B7&gt;3,Investitionsplanung!$C7/Abschreibungsplanung!$B7,0)+IF($B7&gt;2,Investitionsplanung!$D7/Abschreibungsplanung!$B7,0)+IF($B7&gt;1,Investitionsplanung!$E7/Abschreibungsplanung!$B7,0)+IF($B7&gt;0,Investitionsplanung!$F7/Abschreibungsplanung!$B7,0))</f>
        <v>0</v>
      </c>
      <c r="H7" s="21"/>
      <c r="I7" s="21"/>
      <c r="J7" s="21"/>
      <c r="K7" s="21"/>
      <c r="L7" s="21"/>
    </row>
    <row r="8" spans="1:12" ht="12.75">
      <c r="A8" s="404" t="s">
        <v>2</v>
      </c>
      <c r="B8" s="31"/>
      <c r="C8" s="261">
        <f>IF($B8&gt;0,Investitionsplanung!$B8/Abschreibungsplanung!$B8,0)</f>
        <v>0</v>
      </c>
      <c r="D8" s="261">
        <f>SUM(IF($B8&gt;1,Investitionsplanung!$B8/Abschreibungsplanung!$B8,0)+IF($B8&gt;0,Investitionsplanung!$C8/Abschreibungsplanung!$B8,0))</f>
        <v>0</v>
      </c>
      <c r="E8" s="261">
        <f>SUM(IF($B8&gt;2,Investitionsplanung!$B8/Abschreibungsplanung!$B8,0)+IF($B8&gt;1,Investitionsplanung!$C8/Abschreibungsplanung!$B8,0)+IF($B8&gt;0,Investitionsplanung!$D8/Abschreibungsplanung!$B8,0))</f>
        <v>0</v>
      </c>
      <c r="F8" s="261">
        <f>SUM(IF($B8&gt;3,Investitionsplanung!$B8/Abschreibungsplanung!$B8,0)+IF($B8&gt;2,Investitionsplanung!$C8/Abschreibungsplanung!$B8,0)+IF($B8&gt;1,Investitionsplanung!$D8/Abschreibungsplanung!$B8,0)+IF($B8&gt;0,Investitionsplanung!$E8/Abschreibungsplanung!$B8,0))</f>
        <v>0</v>
      </c>
      <c r="G8" s="262">
        <f>SUM(IF($B8&gt;4,Investitionsplanung!$B8/Abschreibungsplanung!$B8,0)+IF($B8&gt;3,Investitionsplanung!$C8/Abschreibungsplanung!$B8,0)+IF($B8&gt;2,Investitionsplanung!$D8/Abschreibungsplanung!$B8,0)+IF($B8&gt;1,Investitionsplanung!$E8/Abschreibungsplanung!$B8,0)+IF($B8&gt;0,Investitionsplanung!$F8/Abschreibungsplanung!$B8,0))</f>
        <v>0</v>
      </c>
      <c r="H8" s="29"/>
      <c r="I8" s="29"/>
      <c r="J8" s="29"/>
      <c r="K8" s="29"/>
      <c r="L8" s="29"/>
    </row>
    <row r="9" spans="1:12" ht="12.75">
      <c r="A9" s="404" t="s">
        <v>3</v>
      </c>
      <c r="B9" s="31"/>
      <c r="C9" s="261">
        <f>IF($B9&gt;0,Investitionsplanung!$B9/Abschreibungsplanung!$B9,0)</f>
        <v>0</v>
      </c>
      <c r="D9" s="261">
        <f>SUM(IF($B9&gt;1,Investitionsplanung!$B9/Abschreibungsplanung!$B9,0)+IF($B9&gt;0,Investitionsplanung!$C9/Abschreibungsplanung!$B9,0))</f>
        <v>0</v>
      </c>
      <c r="E9" s="261">
        <f>SUM(IF($B9&gt;2,Investitionsplanung!$B9/Abschreibungsplanung!$B9,0)+IF($B9&gt;1,Investitionsplanung!$C9/Abschreibungsplanung!$B9,0)+IF($B9&gt;0,Investitionsplanung!$D9/Abschreibungsplanung!$B9,0))</f>
        <v>0</v>
      </c>
      <c r="F9" s="261">
        <f>SUM(IF($B9&gt;3,Investitionsplanung!$B9/Abschreibungsplanung!$B9,0)+IF($B9&gt;2,Investitionsplanung!$C9/Abschreibungsplanung!$B9,0)+IF($B9&gt;1,Investitionsplanung!$D9/Abschreibungsplanung!$B9,0)+IF($B9&gt;0,Investitionsplanung!$E9/Abschreibungsplanung!$B9,0))</f>
        <v>0</v>
      </c>
      <c r="G9" s="262">
        <f>SUM(IF($B9&gt;4,Investitionsplanung!$B9/Abschreibungsplanung!$B9,0)+IF($B9&gt;3,Investitionsplanung!$C9/Abschreibungsplanung!$B9,0)+IF($B9&gt;2,Investitionsplanung!$D9/Abschreibungsplanung!$B9,0)+IF($B9&gt;1,Investitionsplanung!$E9/Abschreibungsplanung!$B9,0)+IF($B9&gt;0,Investitionsplanung!$F9/Abschreibungsplanung!$B9,0))</f>
        <v>0</v>
      </c>
      <c r="H9" s="29"/>
      <c r="I9" s="29"/>
      <c r="J9" s="29"/>
      <c r="K9" s="29"/>
      <c r="L9" s="29"/>
    </row>
    <row r="10" spans="1:12" ht="12.75">
      <c r="A10" s="405" t="s">
        <v>4</v>
      </c>
      <c r="B10" s="31"/>
      <c r="C10" s="261">
        <f>IF($B10&gt;0,Investitionsplanung!$B10/Abschreibungsplanung!$B10,0)</f>
        <v>0</v>
      </c>
      <c r="D10" s="261">
        <f>SUM(IF($B10&gt;1,Investitionsplanung!$B10/Abschreibungsplanung!$B10,0)+IF($B10&gt;0,Investitionsplanung!$C10/Abschreibungsplanung!$B10,0))</f>
        <v>0</v>
      </c>
      <c r="E10" s="261">
        <f>SUM(IF($B10&gt;2,Investitionsplanung!$B10/Abschreibungsplanung!$B10,0)+IF($B10&gt;1,Investitionsplanung!$C10/Abschreibungsplanung!$B10,0)+IF($B10&gt;0,Investitionsplanung!$D10/Abschreibungsplanung!$B10,0))</f>
        <v>0</v>
      </c>
      <c r="F10" s="261">
        <f>SUM(IF($B10&gt;3,Investitionsplanung!$B10/Abschreibungsplanung!$B10,0)+IF($B10&gt;2,Investitionsplanung!$C10/Abschreibungsplanung!$B10,0)+IF($B10&gt;1,Investitionsplanung!$D10/Abschreibungsplanung!$B10,0)+IF($B10&gt;0,Investitionsplanung!$E10/Abschreibungsplanung!$B10,0))</f>
        <v>0</v>
      </c>
      <c r="G10" s="262">
        <f>SUM(IF($B10&gt;4,Investitionsplanung!$B10/Abschreibungsplanung!$B10,0)+IF($B10&gt;3,Investitionsplanung!$C10/Abschreibungsplanung!$B10,0)+IF($B10&gt;2,Investitionsplanung!$D10/Abschreibungsplanung!$B10,0)+IF($B10&gt;1,Investitionsplanung!$E10/Abschreibungsplanung!$B10,0)+IF($B10&gt;0,Investitionsplanung!$F10/Abschreibungsplanung!$B10,0))</f>
        <v>0</v>
      </c>
      <c r="H10" s="29"/>
      <c r="I10" s="29"/>
      <c r="J10" s="29"/>
      <c r="K10" s="29"/>
      <c r="L10" s="29"/>
    </row>
    <row r="11" spans="1:12" ht="12.75">
      <c r="A11" s="161"/>
      <c r="B11" s="31"/>
      <c r="C11" s="261">
        <f>IF($B11&gt;0,Investitionsplanung!$B11/Abschreibungsplanung!$B11,0)</f>
        <v>0</v>
      </c>
      <c r="D11" s="261">
        <f>SUM(IF($B11&gt;1,Investitionsplanung!$B11/Abschreibungsplanung!$B11,0)+IF($B11&gt;0,Investitionsplanung!$C11/Abschreibungsplanung!$B11,0))</f>
        <v>0</v>
      </c>
      <c r="E11" s="261">
        <f>SUM(IF($B11&gt;2,Investitionsplanung!$B11/Abschreibungsplanung!$B11,0)+IF($B11&gt;1,Investitionsplanung!$C11/Abschreibungsplanung!$B11,0)+IF($B11&gt;0,Investitionsplanung!$D11/Abschreibungsplanung!$B11,0))</f>
        <v>0</v>
      </c>
      <c r="F11" s="261">
        <f>SUM(IF($B11&gt;3,Investitionsplanung!$B11/Abschreibungsplanung!$B11,0)+IF($B11&gt;2,Investitionsplanung!$C11/Abschreibungsplanung!$B11,0)+IF($B11&gt;1,Investitionsplanung!$D11/Abschreibungsplanung!$B11,0)+IF($B11&gt;0,Investitionsplanung!$E11/Abschreibungsplanung!$B11,0))</f>
        <v>0</v>
      </c>
      <c r="G11" s="262">
        <f>SUM(IF($B11&gt;4,Investitionsplanung!$B11/Abschreibungsplanung!$B11,0)+IF($B11&gt;3,Investitionsplanung!$C11/Abschreibungsplanung!$B11,0)+IF($B11&gt;2,Investitionsplanung!$D11/Abschreibungsplanung!$B11,0)+IF($B11&gt;1,Investitionsplanung!$E11/Abschreibungsplanung!$B11,0)+IF($B11&gt;0,Investitionsplanung!$F11/Abschreibungsplanung!$B11,0))</f>
        <v>0</v>
      </c>
      <c r="H11" s="29"/>
      <c r="I11" s="29"/>
      <c r="J11" s="29"/>
      <c r="K11" s="29"/>
      <c r="L11" s="29"/>
    </row>
    <row r="12" spans="1:12" ht="12.75">
      <c r="A12" s="161"/>
      <c r="B12" s="31"/>
      <c r="C12" s="261">
        <f>IF($B12&gt;0,Investitionsplanung!$B12/Abschreibungsplanung!$B12,0)</f>
        <v>0</v>
      </c>
      <c r="D12" s="261">
        <f>SUM(IF($B12&gt;1,Investitionsplanung!$B12/Abschreibungsplanung!$B12,0)+IF($B12&gt;0,Investitionsplanung!$C12/Abschreibungsplanung!$B12,0))</f>
        <v>0</v>
      </c>
      <c r="E12" s="261">
        <f>SUM(IF($B12&gt;2,Investitionsplanung!$B12/Abschreibungsplanung!$B12,0)+IF($B12&gt;1,Investitionsplanung!$C12/Abschreibungsplanung!$B12,0)+IF($B12&gt;0,Investitionsplanung!$D12/Abschreibungsplanung!$B12,0))</f>
        <v>0</v>
      </c>
      <c r="F12" s="261">
        <f>SUM(IF($B12&gt;3,Investitionsplanung!$B12/Abschreibungsplanung!$B12,0)+IF($B12&gt;2,Investitionsplanung!$C12/Abschreibungsplanung!$B12,0)+IF($B12&gt;1,Investitionsplanung!$D12/Abschreibungsplanung!$B12,0)+IF($B12&gt;0,Investitionsplanung!$E12/Abschreibungsplanung!$B12,0))</f>
        <v>0</v>
      </c>
      <c r="G12" s="262">
        <f>SUM(IF($B12&gt;4,Investitionsplanung!$B12/Abschreibungsplanung!$B12,0)+IF($B12&gt;3,Investitionsplanung!$C12/Abschreibungsplanung!$B12,0)+IF($B12&gt;2,Investitionsplanung!$D12/Abschreibungsplanung!$B12,0)+IF($B12&gt;1,Investitionsplanung!$E12/Abschreibungsplanung!$B12,0)+IF($B12&gt;0,Investitionsplanung!$F12/Abschreibungsplanung!$B12,0))</f>
        <v>0</v>
      </c>
      <c r="H12" s="29"/>
      <c r="I12" s="29"/>
      <c r="J12" s="29"/>
      <c r="K12" s="29"/>
      <c r="L12" s="29"/>
    </row>
    <row r="13" spans="1:12" ht="12.75">
      <c r="A13" s="162"/>
      <c r="B13" s="31"/>
      <c r="C13" s="263">
        <f>IF($B13&gt;0,Investitionsplanung!$B13/Abschreibungsplanung!$B13,0)</f>
        <v>0</v>
      </c>
      <c r="D13" s="263">
        <f>SUM(IF($B13&gt;1,Investitionsplanung!$B13/Abschreibungsplanung!$B13,0)+IF($B13&gt;0,Investitionsplanung!$C13/Abschreibungsplanung!$B13,0))</f>
        <v>0</v>
      </c>
      <c r="E13" s="263">
        <f>SUM(IF($B13&gt;2,Investitionsplanung!$B13/Abschreibungsplanung!$B13,0)+IF($B13&gt;1,Investitionsplanung!$C13/Abschreibungsplanung!$B13,0)+IF($B13&gt;0,Investitionsplanung!$D13/Abschreibungsplanung!$B13,0))</f>
        <v>0</v>
      </c>
      <c r="F13" s="263">
        <f>SUM(IF($B13&gt;3,Investitionsplanung!$B13/Abschreibungsplanung!$B13,0)+IF($B13&gt;2,Investitionsplanung!$C13/Abschreibungsplanung!$B13,0)+IF($B13&gt;1,Investitionsplanung!$D13/Abschreibungsplanung!$B13,0)+IF($B13&gt;0,Investitionsplanung!$E13/Abschreibungsplanung!$B13,0))</f>
        <v>0</v>
      </c>
      <c r="G13" s="264">
        <f>SUM(IF($B13&gt;4,Investitionsplanung!$B13/Abschreibungsplanung!$B13,0)+IF($B13&gt;3,Investitionsplanung!$C13/Abschreibungsplanung!$B13,0)+IF($B13&gt;2,Investitionsplanung!$D13/Abschreibungsplanung!$B13,0)+IF($B13&gt;1,Investitionsplanung!$E13/Abschreibungsplanung!$B13,0)+IF($B13&gt;0,Investitionsplanung!$F13/Abschreibungsplanung!$B13,0))</f>
        <v>0</v>
      </c>
      <c r="H13" s="29"/>
      <c r="I13" s="29"/>
      <c r="J13" s="29"/>
      <c r="K13" s="29"/>
      <c r="L13" s="29"/>
    </row>
    <row r="14" spans="1:12" ht="12.75">
      <c r="A14" s="147" t="s">
        <v>5</v>
      </c>
      <c r="B14" s="410"/>
      <c r="C14" s="406">
        <f>SUM(C7:C13)</f>
        <v>0</v>
      </c>
      <c r="D14" s="406">
        <f>SUM(D7:D13)</f>
        <v>0</v>
      </c>
      <c r="E14" s="406">
        <f>SUM(E7:E13)</f>
        <v>0</v>
      </c>
      <c r="F14" s="406">
        <f>SUM(F7:F13)</f>
        <v>0</v>
      </c>
      <c r="G14" s="409">
        <f>SUM(G7:G13)</f>
        <v>0</v>
      </c>
      <c r="H14" s="29"/>
      <c r="I14" s="29"/>
      <c r="J14" s="29"/>
      <c r="K14" s="29"/>
      <c r="L14" s="29"/>
    </row>
    <row r="15" spans="1:12" ht="14.25" customHeight="1">
      <c r="A15" s="35" t="s">
        <v>6</v>
      </c>
      <c r="B15" s="157"/>
      <c r="C15" s="36"/>
      <c r="D15" s="36"/>
      <c r="E15" s="36"/>
      <c r="F15" s="36"/>
      <c r="G15" s="37"/>
      <c r="H15" s="29"/>
      <c r="I15" s="29"/>
      <c r="J15" s="29"/>
      <c r="K15" s="29"/>
      <c r="L15" s="29"/>
    </row>
    <row r="16" spans="1:12" ht="12.75">
      <c r="A16" s="405" t="s">
        <v>7</v>
      </c>
      <c r="B16" s="31"/>
      <c r="C16" s="261">
        <f>IF($B16&gt;0,Investitionsplanung!$B16/Abschreibungsplanung!$B16,0)</f>
        <v>0</v>
      </c>
      <c r="D16" s="261">
        <f>SUM(IF($B16&gt;1,Investitionsplanung!$B16/Abschreibungsplanung!$B16,0)+IF($B16&gt;0,Investitionsplanung!$C16/Abschreibungsplanung!$B16,0))</f>
        <v>0</v>
      </c>
      <c r="E16" s="261">
        <f>SUM(IF($B16&gt;2,Investitionsplanung!$B16/Abschreibungsplanung!$B16,0)+IF($B16&gt;1,Investitionsplanung!$C16/Abschreibungsplanung!$B16,0)+IF($B16&gt;0,Investitionsplanung!$D16/Abschreibungsplanung!$B16,0))</f>
        <v>0</v>
      </c>
      <c r="F16" s="261">
        <f>SUM(IF($B16&gt;3,Investitionsplanung!$B16/Abschreibungsplanung!$B16,0)+IF($B16&gt;2,Investitionsplanung!$C16/Abschreibungsplanung!$B16,0)+IF($B16&gt;1,Investitionsplanung!$D16/Abschreibungsplanung!$B16,0)+IF($B16&gt;0,Investitionsplanung!$E16/Abschreibungsplanung!$B16,0))</f>
        <v>0</v>
      </c>
      <c r="G16" s="262">
        <f>SUM(IF($B16&gt;4,Investitionsplanung!$B16/Abschreibungsplanung!$B16,0)+IF($B16&gt;3,Investitionsplanung!$C16/Abschreibungsplanung!$B16,0)+IF($B16&gt;2,Investitionsplanung!$D16/Abschreibungsplanung!$B16,0)+IF($B16&gt;1,Investitionsplanung!$E16/Abschreibungsplanung!$B16,0)+IF($B16&gt;0,Investitionsplanung!$F16/Abschreibungsplanung!$B16,0))</f>
        <v>0</v>
      </c>
      <c r="H16" s="29"/>
      <c r="I16" s="29"/>
      <c r="J16" s="29"/>
      <c r="K16" s="29"/>
      <c r="L16" s="29"/>
    </row>
    <row r="17" spans="1:12" ht="12.75">
      <c r="A17" s="404" t="s">
        <v>8</v>
      </c>
      <c r="B17" s="31"/>
      <c r="C17" s="261">
        <f>IF($B17&gt;0,Investitionsplanung!$B17/Abschreibungsplanung!$B17,0)</f>
        <v>0</v>
      </c>
      <c r="D17" s="261">
        <f>SUM(IF($B17&gt;1,Investitionsplanung!$B17/Abschreibungsplanung!$B17,0)+IF($B17&gt;0,Investitionsplanung!$C17/Abschreibungsplanung!$B17,0))</f>
        <v>0</v>
      </c>
      <c r="E17" s="261">
        <f>SUM(IF($B17&gt;2,Investitionsplanung!$B17/Abschreibungsplanung!$B17,0)+IF($B17&gt;1,Investitionsplanung!$C17/Abschreibungsplanung!$B17,0)+IF($B17&gt;0,Investitionsplanung!$D17/Abschreibungsplanung!$B17,0))</f>
        <v>0</v>
      </c>
      <c r="F17" s="261">
        <f>SUM(IF($B17&gt;3,Investitionsplanung!$B17/Abschreibungsplanung!$B17,0)+IF($B17&gt;2,Investitionsplanung!$C17/Abschreibungsplanung!$B17,0)+IF($B17&gt;1,Investitionsplanung!$D17/Abschreibungsplanung!$B17,0)+IF($B17&gt;0,Investitionsplanung!$E17/Abschreibungsplanung!$B17,0))</f>
        <v>0</v>
      </c>
      <c r="G17" s="262">
        <f>SUM(IF($B17&gt;4,Investitionsplanung!$B17/Abschreibungsplanung!$B17,0)+IF($B17&gt;3,Investitionsplanung!$C17/Abschreibungsplanung!$B17,0)+IF($B17&gt;2,Investitionsplanung!$D17/Abschreibungsplanung!$B17,0)+IF($B17&gt;1,Investitionsplanung!$E17/Abschreibungsplanung!$B17,0)+IF($B17&gt;0,Investitionsplanung!$F17/Abschreibungsplanung!$B17,0))</f>
        <v>0</v>
      </c>
      <c r="H17" s="29"/>
      <c r="I17" s="29"/>
      <c r="J17" s="29"/>
      <c r="K17" s="29"/>
      <c r="L17" s="29"/>
    </row>
    <row r="18" spans="1:12" ht="12.75">
      <c r="A18" s="404" t="s">
        <v>22</v>
      </c>
      <c r="B18" s="31"/>
      <c r="C18" s="261">
        <f>IF($B18&gt;0,Investitionsplanung!$B18/Abschreibungsplanung!$B18,0)</f>
        <v>0</v>
      </c>
      <c r="D18" s="261">
        <f>SUM(IF($B18&gt;1,Investitionsplanung!$B18/Abschreibungsplanung!$B18,0)+IF($B18&gt;0,Investitionsplanung!$C18/Abschreibungsplanung!$B18,0))</f>
        <v>0</v>
      </c>
      <c r="E18" s="261">
        <f>SUM(IF($B18&gt;2,Investitionsplanung!$B18/Abschreibungsplanung!$B18,0)+IF($B18&gt;1,Investitionsplanung!$C18/Abschreibungsplanung!$B18,0)+IF($B18&gt;0,Investitionsplanung!$D18/Abschreibungsplanung!$B18,0))</f>
        <v>0</v>
      </c>
      <c r="F18" s="261">
        <f>SUM(IF($B18&gt;3,Investitionsplanung!$B18/Abschreibungsplanung!$B18,0)+IF($B18&gt;2,Investitionsplanung!$C18/Abschreibungsplanung!$B18,0)+IF($B18&gt;1,Investitionsplanung!$D18/Abschreibungsplanung!$B18,0)+IF($B18&gt;0,Investitionsplanung!$E18/Abschreibungsplanung!$B18,0))</f>
        <v>0</v>
      </c>
      <c r="G18" s="262">
        <f>SUM(IF($B18&gt;4,Investitionsplanung!$B18/Abschreibungsplanung!$B18,0)+IF($B18&gt;3,Investitionsplanung!$C18/Abschreibungsplanung!$B18,0)+IF($B18&gt;2,Investitionsplanung!$D18/Abschreibungsplanung!$B18,0)+IF($B18&gt;1,Investitionsplanung!$E18/Abschreibungsplanung!$B18,0)+IF($B18&gt;0,Investitionsplanung!$F18/Abschreibungsplanung!$B18,0))</f>
        <v>0</v>
      </c>
      <c r="H18" s="29"/>
      <c r="I18" s="29"/>
      <c r="J18" s="29"/>
      <c r="K18" s="29"/>
      <c r="L18" s="29"/>
    </row>
    <row r="19" spans="1:12" ht="12.75">
      <c r="A19" s="405" t="s">
        <v>10</v>
      </c>
      <c r="B19" s="31"/>
      <c r="C19" s="261">
        <f>IF($B19&gt;0,Investitionsplanung!$B19/Abschreibungsplanung!$B19,0)</f>
        <v>0</v>
      </c>
      <c r="D19" s="261">
        <f>SUM(IF($B19&gt;1,Investitionsplanung!$B19/Abschreibungsplanung!$B19,0)+IF($B19&gt;0,Investitionsplanung!$C19/Abschreibungsplanung!$B19,0))</f>
        <v>0</v>
      </c>
      <c r="E19" s="261">
        <f>SUM(IF($B19&gt;2,Investitionsplanung!$B19/Abschreibungsplanung!$B19,0)+IF($B19&gt;1,Investitionsplanung!$C19/Abschreibungsplanung!$B19,0)+IF($B19&gt;0,Investitionsplanung!$D19/Abschreibungsplanung!$B19,0))</f>
        <v>0</v>
      </c>
      <c r="F19" s="261">
        <f>SUM(IF($B19&gt;3,Investitionsplanung!$B19/Abschreibungsplanung!$B19,0)+IF($B19&gt;2,Investitionsplanung!$C19/Abschreibungsplanung!$B19,0)+IF($B19&gt;1,Investitionsplanung!$D19/Abschreibungsplanung!$B19,0)+IF($B19&gt;0,Investitionsplanung!$E19/Abschreibungsplanung!$B19,0))</f>
        <v>0</v>
      </c>
      <c r="G19" s="262">
        <f>SUM(IF($B19&gt;4,Investitionsplanung!$B19/Abschreibungsplanung!$B19,0)+IF($B19&gt;3,Investitionsplanung!$C19/Abschreibungsplanung!$B19,0)+IF($B19&gt;2,Investitionsplanung!$D19/Abschreibungsplanung!$B19,0)+IF($B19&gt;1,Investitionsplanung!$E19/Abschreibungsplanung!$B19,0)+IF($B19&gt;0,Investitionsplanung!$F19/Abschreibungsplanung!$B19,0))</f>
        <v>0</v>
      </c>
      <c r="H19" s="29"/>
      <c r="I19" s="29"/>
      <c r="J19" s="29"/>
      <c r="K19" s="29"/>
      <c r="L19" s="29"/>
    </row>
    <row r="20" spans="1:12" ht="12.75">
      <c r="A20" s="404" t="s">
        <v>64</v>
      </c>
      <c r="B20" s="31"/>
      <c r="C20" s="261">
        <f>IF($B20&gt;0,Investitionsplanung!$B20/Abschreibungsplanung!$B20,0)</f>
        <v>0</v>
      </c>
      <c r="D20" s="261">
        <f>SUM(IF($B20&gt;1,Investitionsplanung!$B20/Abschreibungsplanung!$B20,0)+IF($B20&gt;0,Investitionsplanung!$C20/Abschreibungsplanung!$B20,0))</f>
        <v>0</v>
      </c>
      <c r="E20" s="261">
        <f>SUM(IF($B20&gt;2,Investitionsplanung!$B20/Abschreibungsplanung!$B20,0)+IF($B20&gt;1,Investitionsplanung!$C20/Abschreibungsplanung!$B20,0)+IF($B20&gt;0,Investitionsplanung!$D20/Abschreibungsplanung!$B20,0))</f>
        <v>0</v>
      </c>
      <c r="F20" s="261">
        <f>SUM(IF($B20&gt;3,Investitionsplanung!$B20/Abschreibungsplanung!$B20,0)+IF($B20&gt;2,Investitionsplanung!$C20/Abschreibungsplanung!$B20,0)+IF($B20&gt;1,Investitionsplanung!$D20/Abschreibungsplanung!$B20,0)+IF($B20&gt;0,Investitionsplanung!$E20/Abschreibungsplanung!$B20,0))</f>
        <v>0</v>
      </c>
      <c r="G20" s="262">
        <f>SUM(IF($B20&gt;4,Investitionsplanung!$B20/Abschreibungsplanung!$B20,0)+IF($B20&gt;3,Investitionsplanung!$C20/Abschreibungsplanung!$B20,0)+IF($B20&gt;2,Investitionsplanung!$D20/Abschreibungsplanung!$B20,0)+IF($B20&gt;1,Investitionsplanung!$E20/Abschreibungsplanung!$B20,0)+IF($B20&gt;0,Investitionsplanung!$F20/Abschreibungsplanung!$B20,0))</f>
        <v>0</v>
      </c>
      <c r="H20" s="9"/>
      <c r="I20" s="9"/>
      <c r="J20" s="29"/>
      <c r="K20" s="29"/>
      <c r="L20" s="29"/>
    </row>
    <row r="21" spans="1:12" ht="12.75">
      <c r="A21" s="161"/>
      <c r="B21" s="31"/>
      <c r="C21" s="261">
        <f>IF($B21&gt;0,Investitionsplanung!$B21/Abschreibungsplanung!$B21,0)</f>
        <v>0</v>
      </c>
      <c r="D21" s="261">
        <f>SUM(IF($B21&gt;1,Investitionsplanung!$B21/Abschreibungsplanung!$B21,0)+IF($B21&gt;0,Investitionsplanung!$C21/Abschreibungsplanung!$B21,0))</f>
        <v>0</v>
      </c>
      <c r="E21" s="261">
        <f>SUM(IF($B21&gt;2,Investitionsplanung!$B21/Abschreibungsplanung!$B21,0)+IF($B21&gt;1,Investitionsplanung!$C21/Abschreibungsplanung!$B21,0)+IF($B21&gt;0,Investitionsplanung!$D21/Abschreibungsplanung!$B21,0))</f>
        <v>0</v>
      </c>
      <c r="F21" s="261">
        <f>SUM(IF($B21&gt;3,Investitionsplanung!$B21/Abschreibungsplanung!$B21,0)+IF($B21&gt;2,Investitionsplanung!$C21/Abschreibungsplanung!$B21,0)+IF($B21&gt;1,Investitionsplanung!$D21/Abschreibungsplanung!$B21,0)+IF($B21&gt;0,Investitionsplanung!$E21/Abschreibungsplanung!$B21,0))</f>
        <v>0</v>
      </c>
      <c r="G21" s="262">
        <f>SUM(IF($B21&gt;4,Investitionsplanung!$B21/Abschreibungsplanung!$B21,0)+IF($B21&gt;3,Investitionsplanung!$C21/Abschreibungsplanung!$B21,0)+IF($B21&gt;2,Investitionsplanung!$D21/Abschreibungsplanung!$B21,0)+IF($B21&gt;1,Investitionsplanung!$E21/Abschreibungsplanung!$B21,0)+IF($B21&gt;0,Investitionsplanung!$F21/Abschreibungsplanung!$B21,0))</f>
        <v>0</v>
      </c>
      <c r="H21" s="9"/>
      <c r="I21" s="9"/>
      <c r="J21" s="29"/>
      <c r="K21" s="29"/>
      <c r="L21" s="29"/>
    </row>
    <row r="22" spans="1:12" ht="12.75">
      <c r="A22" s="161"/>
      <c r="B22" s="31"/>
      <c r="C22" s="261">
        <f>IF($B22&gt;0,Investitionsplanung!$B22/Abschreibungsplanung!$B22,0)</f>
        <v>0</v>
      </c>
      <c r="D22" s="261">
        <f>SUM(IF($B22&gt;1,Investitionsplanung!$B22/Abschreibungsplanung!$B22,0)+IF($B22&gt;0,Investitionsplanung!$C22/Abschreibungsplanung!$B22,0))</f>
        <v>0</v>
      </c>
      <c r="E22" s="261">
        <f>SUM(IF($B22&gt;2,Investitionsplanung!$B22/Abschreibungsplanung!$B22,0)+IF($B22&gt;1,Investitionsplanung!$C22/Abschreibungsplanung!$B22,0)+IF($B22&gt;0,Investitionsplanung!$D22/Abschreibungsplanung!$B22,0))</f>
        <v>0</v>
      </c>
      <c r="F22" s="261">
        <f>SUM(IF($B22&gt;3,Investitionsplanung!$B22/Abschreibungsplanung!$B22,0)+IF($B22&gt;2,Investitionsplanung!$C22/Abschreibungsplanung!$B22,0)+IF($B22&gt;1,Investitionsplanung!$D22/Abschreibungsplanung!$B22,0)+IF($B22&gt;0,Investitionsplanung!$E22/Abschreibungsplanung!$B22,0))</f>
        <v>0</v>
      </c>
      <c r="G22" s="262">
        <f>SUM(IF($B22&gt;4,Investitionsplanung!$B22/Abschreibungsplanung!$B22,0)+IF($B22&gt;3,Investitionsplanung!$C22/Abschreibungsplanung!$B22,0)+IF($B22&gt;2,Investitionsplanung!$D22/Abschreibungsplanung!$B22,0)+IF($B22&gt;1,Investitionsplanung!$E22/Abschreibungsplanung!$B22,0)+IF($B22&gt;0,Investitionsplanung!$F22/Abschreibungsplanung!$B22,0))</f>
        <v>0</v>
      </c>
      <c r="H22" s="9"/>
      <c r="I22" s="9"/>
      <c r="J22" s="29"/>
      <c r="K22" s="29"/>
      <c r="L22" s="29"/>
    </row>
    <row r="23" spans="1:12" ht="12.75">
      <c r="A23" s="162"/>
      <c r="B23" s="154"/>
      <c r="C23" s="261">
        <f>IF($B23&gt;0,Investitionsplanung!$B23/Abschreibungsplanung!$B23,0)</f>
        <v>0</v>
      </c>
      <c r="D23" s="261">
        <f>SUM(IF($B23&gt;1,Investitionsplanung!$B23/Abschreibungsplanung!$B23,0)+IF($B23&gt;0,Investitionsplanung!$C23/Abschreibungsplanung!$B23,0))</f>
        <v>0</v>
      </c>
      <c r="E23" s="261">
        <f>SUM(IF($B23&gt;2,Investitionsplanung!$B23/Abschreibungsplanung!$B23,0)+IF($B23&gt;1,Investitionsplanung!$C23/Abschreibungsplanung!$B23,0)+IF($B23&gt;0,Investitionsplanung!$D23/Abschreibungsplanung!$B23,0))</f>
        <v>0</v>
      </c>
      <c r="F23" s="261">
        <f>SUM(IF($B23&gt;3,Investitionsplanung!$B23/Abschreibungsplanung!$B23,0)+IF($B23&gt;2,Investitionsplanung!$C23/Abschreibungsplanung!$B23,0)+IF($B23&gt;1,Investitionsplanung!$D23/Abschreibungsplanung!$B23,0)+IF($B23&gt;0,Investitionsplanung!$E23/Abschreibungsplanung!$B23,0))</f>
        <v>0</v>
      </c>
      <c r="G23" s="262">
        <f>SUM(IF($B23&gt;4,Investitionsplanung!$B23/Abschreibungsplanung!$B23,0)+IF($B23&gt;3,Investitionsplanung!$C23/Abschreibungsplanung!$B23,0)+IF($B23&gt;2,Investitionsplanung!$D23/Abschreibungsplanung!$B23,0)+IF($B23&gt;1,Investitionsplanung!$E23/Abschreibungsplanung!$B23,0)+IF($B23&gt;0,Investitionsplanung!$F23/Abschreibungsplanung!$B23,0))</f>
        <v>0</v>
      </c>
      <c r="H23" s="9"/>
      <c r="I23" s="9"/>
      <c r="J23" s="29"/>
      <c r="K23" s="29"/>
      <c r="L23" s="29"/>
    </row>
    <row r="24" spans="1:12" ht="12.75">
      <c r="A24" s="147" t="s">
        <v>11</v>
      </c>
      <c r="B24" s="410"/>
      <c r="C24" s="406">
        <f>SUM(C16:C23)</f>
        <v>0</v>
      </c>
      <c r="D24" s="406">
        <f>SUM(D16:D23)</f>
        <v>0</v>
      </c>
      <c r="E24" s="406">
        <f>SUM(E16:E23)</f>
        <v>0</v>
      </c>
      <c r="F24" s="406">
        <f>SUM(F16:F23)</f>
        <v>0</v>
      </c>
      <c r="G24" s="409">
        <f>SUM(G16:G23)</f>
        <v>0</v>
      </c>
      <c r="H24" s="9"/>
      <c r="I24" s="9"/>
      <c r="J24" s="29"/>
      <c r="K24" s="29"/>
      <c r="L24" s="29"/>
    </row>
    <row r="25" spans="1:12" ht="14.25" customHeight="1">
      <c r="A25" s="35" t="s">
        <v>12</v>
      </c>
      <c r="B25" s="155"/>
      <c r="C25" s="36"/>
      <c r="D25" s="36"/>
      <c r="E25" s="36"/>
      <c r="F25" s="36"/>
      <c r="G25" s="37"/>
      <c r="H25" s="29"/>
      <c r="I25" s="29"/>
      <c r="J25" s="29"/>
      <c r="K25" s="29"/>
      <c r="L25" s="29"/>
    </row>
    <row r="26" spans="1:12" ht="12.75">
      <c r="A26" s="405" t="s">
        <v>13</v>
      </c>
      <c r="B26" s="31"/>
      <c r="C26" s="261">
        <f>IF($B26&gt;0,Investitionsplanung!$B26/Abschreibungsplanung!$B26,0)</f>
        <v>0</v>
      </c>
      <c r="D26" s="261">
        <f>SUM(IF($B26&gt;1,Investitionsplanung!$B26/Abschreibungsplanung!$B26,0)+IF($B26&gt;0,Investitionsplanung!$C26/Abschreibungsplanung!$B26,0))</f>
        <v>0</v>
      </c>
      <c r="E26" s="261">
        <f>SUM(IF($B26&gt;2,Investitionsplanung!$B26/Abschreibungsplanung!$B26,0)+IF($B26&gt;1,Investitionsplanung!$C26/Abschreibungsplanung!$B26,0)+IF($B26&gt;0,Investitionsplanung!$D26/Abschreibungsplanung!$B26,0))</f>
        <v>0</v>
      </c>
      <c r="F26" s="261">
        <f>SUM(IF($B26&gt;3,Investitionsplanung!$B26/Abschreibungsplanung!$B26,0)+IF($B26&gt;2,Investitionsplanung!$C26/Abschreibungsplanung!$B26,0)+IF($B26&gt;1,Investitionsplanung!$D26/Abschreibungsplanung!$B26,0)+IF($B26&gt;0,Investitionsplanung!$E26/Abschreibungsplanung!$B26,0))</f>
        <v>0</v>
      </c>
      <c r="G26" s="262">
        <f>SUM(IF($B26&gt;4,Investitionsplanung!$B26/Abschreibungsplanung!$B26,0)+IF($B26&gt;3,Investitionsplanung!$C26/Abschreibungsplanung!$B26,0)+IF($B26&gt;2,Investitionsplanung!$D26/Abschreibungsplanung!$B26,0)+IF($B26&gt;1,Investitionsplanung!$E26/Abschreibungsplanung!$B26,0)+IF($B26&gt;0,Investitionsplanung!$F26/Abschreibungsplanung!$B26,0))</f>
        <v>0</v>
      </c>
      <c r="H26" s="29"/>
      <c r="I26" s="29"/>
      <c r="J26" s="29"/>
      <c r="K26" s="29"/>
      <c r="L26" s="29"/>
    </row>
    <row r="27" spans="1:12" ht="12.75">
      <c r="A27" s="404" t="s">
        <v>14</v>
      </c>
      <c r="B27" s="31"/>
      <c r="C27" s="261">
        <f>IF($B27&gt;0,Investitionsplanung!$B27/Abschreibungsplanung!$B27,0)</f>
        <v>0</v>
      </c>
      <c r="D27" s="261">
        <f>SUM(IF($B27&gt;1,Investitionsplanung!$B27/Abschreibungsplanung!$B27,0)+IF($B27&gt;0,Investitionsplanung!$C27/Abschreibungsplanung!$B27,0))</f>
        <v>0</v>
      </c>
      <c r="E27" s="261">
        <f>SUM(IF($B27&gt;2,Investitionsplanung!$B27/Abschreibungsplanung!$B27,0)+IF($B27&gt;1,Investitionsplanung!$C27/Abschreibungsplanung!$B27,0)+IF($B27&gt;0,Investitionsplanung!$D27/Abschreibungsplanung!$B27,0))</f>
        <v>0</v>
      </c>
      <c r="F27" s="261">
        <f>SUM(IF($B27&gt;3,Investitionsplanung!$B27/Abschreibungsplanung!$B27,0)+IF($B27&gt;2,Investitionsplanung!$C27/Abschreibungsplanung!$B27,0)+IF($B27&gt;1,Investitionsplanung!$D27/Abschreibungsplanung!$B27,0)+IF($B27&gt;0,Investitionsplanung!$E27/Abschreibungsplanung!$B27,0))</f>
        <v>0</v>
      </c>
      <c r="G27" s="262">
        <f>SUM(IF($B27&gt;4,Investitionsplanung!$B27/Abschreibungsplanung!$B27,0)+IF($B27&gt;3,Investitionsplanung!$C27/Abschreibungsplanung!$B27,0)+IF($B27&gt;2,Investitionsplanung!$D27/Abschreibungsplanung!$B27,0)+IF($B27&gt;1,Investitionsplanung!$E27/Abschreibungsplanung!$B27,0)+IF($B27&gt;0,Investitionsplanung!$F27/Abschreibungsplanung!$B27,0))</f>
        <v>0</v>
      </c>
      <c r="H27" s="29"/>
      <c r="I27" s="29"/>
      <c r="J27" s="29"/>
      <c r="K27" s="29"/>
      <c r="L27" s="29"/>
    </row>
    <row r="28" spans="1:12" ht="12.75">
      <c r="A28" s="404" t="s">
        <v>63</v>
      </c>
      <c r="B28" s="31"/>
      <c r="C28" s="261">
        <f>IF($B28&gt;0,Investitionsplanung!$B28/Abschreibungsplanung!$B28,0)</f>
        <v>0</v>
      </c>
      <c r="D28" s="261">
        <f>SUM(IF($B28&gt;1,Investitionsplanung!$B28/Abschreibungsplanung!$B28,0)+IF($B28&gt;0,Investitionsplanung!$C28/Abschreibungsplanung!$B28,0))</f>
        <v>0</v>
      </c>
      <c r="E28" s="261">
        <f>SUM(IF($B28&gt;2,Investitionsplanung!$B28/Abschreibungsplanung!$B28,0)+IF($B28&gt;1,Investitionsplanung!$C28/Abschreibungsplanung!$B28,0)+IF($B28&gt;0,Investitionsplanung!$D28/Abschreibungsplanung!$B28,0))</f>
        <v>0</v>
      </c>
      <c r="F28" s="261">
        <f>SUM(IF($B28&gt;3,Investitionsplanung!$B28/Abschreibungsplanung!$B28,0)+IF($B28&gt;2,Investitionsplanung!$C28/Abschreibungsplanung!$B28,0)+IF($B28&gt;1,Investitionsplanung!$D28/Abschreibungsplanung!$B28,0)+IF($B28&gt;0,Investitionsplanung!$E28/Abschreibungsplanung!$B28,0))</f>
        <v>0</v>
      </c>
      <c r="G28" s="262">
        <f>SUM(IF($B28&gt;4,Investitionsplanung!$B28/Abschreibungsplanung!$B28,0)+IF($B28&gt;3,Investitionsplanung!$C28/Abschreibungsplanung!$B28,0)+IF($B28&gt;2,Investitionsplanung!$D28/Abschreibungsplanung!$B28,0)+IF($B28&gt;1,Investitionsplanung!$E28/Abschreibungsplanung!$B28,0)+IF($B28&gt;0,Investitionsplanung!$F28/Abschreibungsplanung!$B28,0))</f>
        <v>0</v>
      </c>
      <c r="H28" s="29"/>
      <c r="I28" s="29"/>
      <c r="J28" s="29"/>
      <c r="K28" s="29"/>
      <c r="L28" s="29"/>
    </row>
    <row r="29" spans="1:12" ht="12.75">
      <c r="A29" s="161"/>
      <c r="B29" s="31"/>
      <c r="C29" s="261">
        <f>IF($B29&gt;0,Investitionsplanung!$B29/Abschreibungsplanung!$B29,0)</f>
        <v>0</v>
      </c>
      <c r="D29" s="261">
        <f>SUM(IF($B29&gt;1,Investitionsplanung!$B29/Abschreibungsplanung!$B29,0)+IF($B29&gt;0,Investitionsplanung!$C29/Abschreibungsplanung!$B29,0))</f>
        <v>0</v>
      </c>
      <c r="E29" s="261">
        <f>SUM(IF($B29&gt;2,Investitionsplanung!$B29/Abschreibungsplanung!$B29,0)+IF($B29&gt;1,Investitionsplanung!$C29/Abschreibungsplanung!$B29,0)+IF($B29&gt;0,Investitionsplanung!$D29/Abschreibungsplanung!$B29,0))</f>
        <v>0</v>
      </c>
      <c r="F29" s="261">
        <f>SUM(IF($B29&gt;3,Investitionsplanung!$B29/Abschreibungsplanung!$B29,0)+IF($B29&gt;2,Investitionsplanung!$C29/Abschreibungsplanung!$B29,0)+IF($B29&gt;1,Investitionsplanung!$D29/Abschreibungsplanung!$B29,0)+IF($B29&gt;0,Investitionsplanung!$E29/Abschreibungsplanung!$B29,0))</f>
        <v>0</v>
      </c>
      <c r="G29" s="262">
        <f>SUM(IF($B29&gt;4,Investitionsplanung!$B29/Abschreibungsplanung!$B29,0)+IF($B29&gt;3,Investitionsplanung!$C29/Abschreibungsplanung!$B29,0)+IF($B29&gt;2,Investitionsplanung!$D29/Abschreibungsplanung!$B29,0)+IF($B29&gt;1,Investitionsplanung!$E29/Abschreibungsplanung!$B29,0)+IF($B29&gt;0,Investitionsplanung!$F29/Abschreibungsplanung!$B29,0))</f>
        <v>0</v>
      </c>
      <c r="H29" s="29"/>
      <c r="I29" s="29"/>
      <c r="J29" s="29"/>
      <c r="K29" s="29"/>
      <c r="L29" s="29"/>
    </row>
    <row r="30" spans="1:12" ht="12.75">
      <c r="A30" s="161"/>
      <c r="B30" s="31"/>
      <c r="C30" s="261">
        <f>IF($B30&gt;0,Investitionsplanung!$B30/Abschreibungsplanung!$B30,0)</f>
        <v>0</v>
      </c>
      <c r="D30" s="261">
        <f>SUM(IF($B30&gt;1,Investitionsplanung!$B30/Abschreibungsplanung!$B30,0)+IF($B30&gt;0,Investitionsplanung!$C30/Abschreibungsplanung!$B30,0))</f>
        <v>0</v>
      </c>
      <c r="E30" s="261">
        <f>SUM(IF($B30&gt;2,Investitionsplanung!$B30/Abschreibungsplanung!$B30,0)+IF($B30&gt;1,Investitionsplanung!$C30/Abschreibungsplanung!$B30,0)+IF($B30&gt;0,Investitionsplanung!$D30/Abschreibungsplanung!$B30,0))</f>
        <v>0</v>
      </c>
      <c r="F30" s="261">
        <f>SUM(IF($B30&gt;3,Investitionsplanung!$B30/Abschreibungsplanung!$B30,0)+IF($B30&gt;2,Investitionsplanung!$C30/Abschreibungsplanung!$B30,0)+IF($B30&gt;1,Investitionsplanung!$D30/Abschreibungsplanung!$B30,0)+IF($B30&gt;0,Investitionsplanung!$E30/Abschreibungsplanung!$B30,0))</f>
        <v>0</v>
      </c>
      <c r="G30" s="262">
        <f>SUM(IF($B30&gt;4,Investitionsplanung!$B30/Abschreibungsplanung!$B30,0)+IF($B30&gt;3,Investitionsplanung!$C30/Abschreibungsplanung!$B30,0)+IF($B30&gt;2,Investitionsplanung!$D30/Abschreibungsplanung!$B30,0)+IF($B30&gt;1,Investitionsplanung!$E30/Abschreibungsplanung!$B30,0)+IF($B30&gt;0,Investitionsplanung!$F30/Abschreibungsplanung!$B30,0))</f>
        <v>0</v>
      </c>
      <c r="H30" s="29"/>
      <c r="I30" s="29"/>
      <c r="J30" s="29"/>
      <c r="K30" s="29"/>
      <c r="L30" s="29"/>
    </row>
    <row r="31" spans="1:12" ht="12.75">
      <c r="A31" s="180"/>
      <c r="B31" s="154"/>
      <c r="C31" s="261">
        <f>IF($B31&gt;0,Investitionsplanung!$B31/Abschreibungsplanung!$B31,0)</f>
        <v>0</v>
      </c>
      <c r="D31" s="261">
        <f>SUM(IF($B31&gt;1,Investitionsplanung!$B31/Abschreibungsplanung!$B31,0)+IF($B31&gt;0,Investitionsplanung!$C31/Abschreibungsplanung!$B31,0))</f>
        <v>0</v>
      </c>
      <c r="E31" s="261">
        <f>SUM(IF($B31&gt;2,Investitionsplanung!$B31/Abschreibungsplanung!$B31,0)+IF($B31&gt;1,Investitionsplanung!$C31/Abschreibungsplanung!$B31,0)+IF($B31&gt;0,Investitionsplanung!$D31/Abschreibungsplanung!$B31,0))</f>
        <v>0</v>
      </c>
      <c r="F31" s="261">
        <f>SUM(IF($B31&gt;3,Investitionsplanung!$B31/Abschreibungsplanung!$B31,0)+IF($B31&gt;2,Investitionsplanung!$C31/Abschreibungsplanung!$B31,0)+IF($B31&gt;1,Investitionsplanung!$D31/Abschreibungsplanung!$B31,0)+IF($B31&gt;0,Investitionsplanung!$E31/Abschreibungsplanung!$B31,0))</f>
        <v>0</v>
      </c>
      <c r="G31" s="262">
        <f>SUM(IF($B31&gt;4,Investitionsplanung!$B31/Abschreibungsplanung!$B31,0)+IF($B31&gt;3,Investitionsplanung!$C31/Abschreibungsplanung!$B31,0)+IF($B31&gt;2,Investitionsplanung!$D31/Abschreibungsplanung!$B31,0)+IF($B31&gt;1,Investitionsplanung!$E31/Abschreibungsplanung!$B31,0)+IF($B31&gt;0,Investitionsplanung!$F31/Abschreibungsplanung!$B31,0))</f>
        <v>0</v>
      </c>
      <c r="H31" s="29"/>
      <c r="I31" s="29"/>
      <c r="J31" s="29"/>
      <c r="K31" s="29"/>
      <c r="L31" s="29"/>
    </row>
    <row r="32" spans="1:12" ht="12.75">
      <c r="A32" s="147" t="s">
        <v>15</v>
      </c>
      <c r="B32" s="410"/>
      <c r="C32" s="406">
        <f>SUM(C26:C31)</f>
        <v>0</v>
      </c>
      <c r="D32" s="406">
        <f>SUM(D26:D31)</f>
        <v>0</v>
      </c>
      <c r="E32" s="406">
        <f>SUM(E26:E31)</f>
        <v>0</v>
      </c>
      <c r="F32" s="406">
        <f>SUM(F26:F31)</f>
        <v>0</v>
      </c>
      <c r="G32" s="409">
        <f>SUM(G26:G31)</f>
        <v>0</v>
      </c>
      <c r="H32" s="25"/>
      <c r="I32" s="29"/>
      <c r="J32" s="29"/>
      <c r="K32" s="29"/>
      <c r="L32" s="29"/>
    </row>
    <row r="33" spans="1:12" ht="14.25" customHeight="1">
      <c r="A33" s="35" t="s">
        <v>16</v>
      </c>
      <c r="B33" s="155"/>
      <c r="C33" s="36"/>
      <c r="D33" s="36"/>
      <c r="E33" s="36"/>
      <c r="F33" s="36"/>
      <c r="G33" s="37"/>
      <c r="H33" s="29"/>
      <c r="I33" s="29"/>
      <c r="J33" s="29"/>
      <c r="K33" s="29"/>
      <c r="L33" s="29"/>
    </row>
    <row r="34" spans="1:12" ht="12.75">
      <c r="A34" s="405" t="s">
        <v>17</v>
      </c>
      <c r="B34" s="31"/>
      <c r="C34" s="261">
        <f>IF($B34&gt;0,Investitionsplanung!$B34/Abschreibungsplanung!$B34,0)</f>
        <v>0</v>
      </c>
      <c r="D34" s="261">
        <f>SUM(IF($B34&gt;1,Investitionsplanung!$B34/Abschreibungsplanung!$B34,0)+IF($B34&gt;0,Investitionsplanung!$C34/Abschreibungsplanung!$B34,0))</f>
        <v>0</v>
      </c>
      <c r="E34" s="261">
        <f>SUM(IF($B34&gt;2,Investitionsplanung!$B34/Abschreibungsplanung!$B34,0)+IF($B34&gt;1,Investitionsplanung!$C34/Abschreibungsplanung!$B34,0)+IF($B34&gt;0,Investitionsplanung!$D34/Abschreibungsplanung!$B34,0))</f>
        <v>0</v>
      </c>
      <c r="F34" s="261">
        <f>SUM(IF($B34&gt;3,Investitionsplanung!$B34/Abschreibungsplanung!$B34,0)+IF($B34&gt;2,Investitionsplanung!$C34/Abschreibungsplanung!$B34,0)+IF($B34&gt;1,Investitionsplanung!$D34/Abschreibungsplanung!$B34,0)+IF($B34&gt;0,Investitionsplanung!$E34/Abschreibungsplanung!$B34,0))</f>
        <v>0</v>
      </c>
      <c r="G34" s="262">
        <f>SUM(IF($B34&gt;4,Investitionsplanung!$B34/Abschreibungsplanung!$B34,0)+IF($B34&gt;3,Investitionsplanung!$C34/Abschreibungsplanung!$B34,0)+IF($B34&gt;2,Investitionsplanung!$D34/Abschreibungsplanung!$B34,0)+IF($B34&gt;1,Investitionsplanung!$E34/Abschreibungsplanung!$B34,0)+IF($B34&gt;0,Investitionsplanung!$F34/Abschreibungsplanung!$B34,0))</f>
        <v>0</v>
      </c>
      <c r="H34" s="29"/>
      <c r="I34" s="29"/>
      <c r="J34" s="29"/>
      <c r="K34" s="29"/>
      <c r="L34" s="29"/>
    </row>
    <row r="35" spans="1:12" ht="12.75">
      <c r="A35" s="404" t="s">
        <v>18</v>
      </c>
      <c r="B35" s="31"/>
      <c r="C35" s="261">
        <f>IF($B35&gt;0,Investitionsplanung!$B35/Abschreibungsplanung!$B35,0)</f>
        <v>0</v>
      </c>
      <c r="D35" s="261">
        <f>SUM(IF($B35&gt;1,Investitionsplanung!$B35/Abschreibungsplanung!$B35,0)+IF($B35&gt;0,Investitionsplanung!$C35/Abschreibungsplanung!$B35,0))</f>
        <v>0</v>
      </c>
      <c r="E35" s="261">
        <f>SUM(IF($B35&gt;2,Investitionsplanung!$B35/Abschreibungsplanung!$B35,0)+IF($B35&gt;1,Investitionsplanung!$C35/Abschreibungsplanung!$B35,0)+IF($B35&gt;0,Investitionsplanung!$D35/Abschreibungsplanung!$B35,0))</f>
        <v>0</v>
      </c>
      <c r="F35" s="261">
        <f>SUM(IF($B35&gt;3,Investitionsplanung!$B35/Abschreibungsplanung!$B35,0)+IF($B35&gt;2,Investitionsplanung!$C35/Abschreibungsplanung!$B35,0)+IF($B35&gt;1,Investitionsplanung!$D35/Abschreibungsplanung!$B35,0)+IF($B35&gt;0,Investitionsplanung!$E35/Abschreibungsplanung!$B35,0))</f>
        <v>0</v>
      </c>
      <c r="G35" s="262">
        <f>SUM(IF($B35&gt;4,Investitionsplanung!$B35/Abschreibungsplanung!$B35,0)+IF($B35&gt;3,Investitionsplanung!$C35/Abschreibungsplanung!$B35,0)+IF($B35&gt;2,Investitionsplanung!$D35/Abschreibungsplanung!$B35,0)+IF($B35&gt;1,Investitionsplanung!$E35/Abschreibungsplanung!$B35,0)+IF($B35&gt;0,Investitionsplanung!$F35/Abschreibungsplanung!$B35,0))</f>
        <v>0</v>
      </c>
      <c r="H35" s="29"/>
      <c r="I35" s="29"/>
      <c r="J35" s="29"/>
      <c r="K35" s="29"/>
      <c r="L35" s="29"/>
    </row>
    <row r="36" spans="1:12" ht="12.75">
      <c r="A36" s="404" t="s">
        <v>62</v>
      </c>
      <c r="B36" s="31"/>
      <c r="C36" s="261">
        <f>IF($B36&gt;0,Investitionsplanung!$B36/Abschreibungsplanung!$B36,0)</f>
        <v>0</v>
      </c>
      <c r="D36" s="261">
        <f>SUM(IF($B36&gt;1,Investitionsplanung!$B36/Abschreibungsplanung!$B36,0)+IF($B36&gt;0,Investitionsplanung!$C36/Abschreibungsplanung!$B36,0))</f>
        <v>0</v>
      </c>
      <c r="E36" s="261">
        <f>SUM(IF($B36&gt;2,Investitionsplanung!$B36/Abschreibungsplanung!$B36,0)+IF($B36&gt;1,Investitionsplanung!$C36/Abschreibungsplanung!$B36,0)+IF($B36&gt;0,Investitionsplanung!$D36/Abschreibungsplanung!$B36,0))</f>
        <v>0</v>
      </c>
      <c r="F36" s="261">
        <f>SUM(IF($B36&gt;3,Investitionsplanung!$B36/Abschreibungsplanung!$B36,0)+IF($B36&gt;2,Investitionsplanung!$C36/Abschreibungsplanung!$B36,0)+IF($B36&gt;1,Investitionsplanung!$D36/Abschreibungsplanung!$B36,0)+IF($B36&gt;0,Investitionsplanung!$E36/Abschreibungsplanung!$B36,0))</f>
        <v>0</v>
      </c>
      <c r="G36" s="262">
        <f>SUM(IF($B36&gt;4,Investitionsplanung!$B36/Abschreibungsplanung!$B36,0)+IF($B36&gt;3,Investitionsplanung!$C36/Abschreibungsplanung!$B36,0)+IF($B36&gt;2,Investitionsplanung!$D36/Abschreibungsplanung!$B36,0)+IF($B36&gt;1,Investitionsplanung!$E36/Abschreibungsplanung!$B36,0)+IF($B36&gt;0,Investitionsplanung!$F36/Abschreibungsplanung!$B36,0))</f>
        <v>0</v>
      </c>
      <c r="H36" s="29"/>
      <c r="I36" s="29"/>
      <c r="J36" s="29"/>
      <c r="K36" s="29"/>
      <c r="L36" s="29"/>
    </row>
    <row r="37" spans="1:12" ht="12.75">
      <c r="A37" s="161"/>
      <c r="B37" s="31"/>
      <c r="C37" s="261">
        <f>IF($B37&gt;0,Investitionsplanung!$B37/Abschreibungsplanung!$B37,0)</f>
        <v>0</v>
      </c>
      <c r="D37" s="261">
        <f>SUM(IF($B37&gt;1,Investitionsplanung!$B37/Abschreibungsplanung!$B37,0)+IF($B37&gt;0,Investitionsplanung!$C37/Abschreibungsplanung!$B37,0))</f>
        <v>0</v>
      </c>
      <c r="E37" s="261">
        <f>SUM(IF($B37&gt;2,Investitionsplanung!$B37/Abschreibungsplanung!$B37,0)+IF($B37&gt;1,Investitionsplanung!$C37/Abschreibungsplanung!$B37,0)+IF($B37&gt;0,Investitionsplanung!$D37/Abschreibungsplanung!$B37,0))</f>
        <v>0</v>
      </c>
      <c r="F37" s="261">
        <f>SUM(IF($B37&gt;3,Investitionsplanung!$B37/Abschreibungsplanung!$B37,0)+IF($B37&gt;2,Investitionsplanung!$C37/Abschreibungsplanung!$B37,0)+IF($B37&gt;1,Investitionsplanung!$D37/Abschreibungsplanung!$B37,0)+IF($B37&gt;0,Investitionsplanung!$E37/Abschreibungsplanung!$B37,0))</f>
        <v>0</v>
      </c>
      <c r="G37" s="262">
        <f>SUM(IF($B37&gt;4,Investitionsplanung!$B37/Abschreibungsplanung!$B37,0)+IF($B37&gt;3,Investitionsplanung!$C37/Abschreibungsplanung!$B37,0)+IF($B37&gt;2,Investitionsplanung!$D37/Abschreibungsplanung!$B37,0)+IF($B37&gt;1,Investitionsplanung!$E37/Abschreibungsplanung!$B37,0)+IF($B37&gt;0,Investitionsplanung!$F37/Abschreibungsplanung!$B37,0))</f>
        <v>0</v>
      </c>
      <c r="H37" s="29"/>
      <c r="I37" s="29"/>
      <c r="J37" s="29"/>
      <c r="K37" s="29"/>
      <c r="L37" s="29"/>
    </row>
    <row r="38" spans="1:12" ht="12.75">
      <c r="A38" s="161"/>
      <c r="B38" s="31"/>
      <c r="C38" s="261">
        <f>IF($B38&gt;0,Investitionsplanung!$B38/Abschreibungsplanung!$B38,0)</f>
        <v>0</v>
      </c>
      <c r="D38" s="261">
        <f>SUM(IF($B38&gt;1,Investitionsplanung!$B38/Abschreibungsplanung!$B38,0)+IF($B38&gt;0,Investitionsplanung!$C38/Abschreibungsplanung!$B38,0))</f>
        <v>0</v>
      </c>
      <c r="E38" s="261">
        <f>SUM(IF($B38&gt;2,Investitionsplanung!$B38/Abschreibungsplanung!$B38,0)+IF($B38&gt;1,Investitionsplanung!$C38/Abschreibungsplanung!$B38,0)+IF($B38&gt;0,Investitionsplanung!$D38/Abschreibungsplanung!$B38,0))</f>
        <v>0</v>
      </c>
      <c r="F38" s="261">
        <f>SUM(IF($B38&gt;3,Investitionsplanung!$B38/Abschreibungsplanung!$B38,0)+IF($B38&gt;2,Investitionsplanung!$C38/Abschreibungsplanung!$B38,0)+IF($B38&gt;1,Investitionsplanung!$D38/Abschreibungsplanung!$B38,0)+IF($B38&gt;0,Investitionsplanung!$E38/Abschreibungsplanung!$B38,0))</f>
        <v>0</v>
      </c>
      <c r="G38" s="262">
        <f>SUM(IF($B38&gt;4,Investitionsplanung!$B38/Abschreibungsplanung!$B38,0)+IF($B38&gt;3,Investitionsplanung!$C38/Abschreibungsplanung!$B38,0)+IF($B38&gt;2,Investitionsplanung!$D38/Abschreibungsplanung!$B38,0)+IF($B38&gt;1,Investitionsplanung!$E38/Abschreibungsplanung!$B38,0)+IF($B38&gt;0,Investitionsplanung!$F38/Abschreibungsplanung!$B38,0))</f>
        <v>0</v>
      </c>
      <c r="H38" s="29"/>
      <c r="I38" s="29"/>
      <c r="J38" s="29"/>
      <c r="K38" s="29"/>
      <c r="L38" s="29"/>
    </row>
    <row r="39" spans="1:12" ht="12.75">
      <c r="A39" s="180"/>
      <c r="B39" s="154"/>
      <c r="C39" s="261">
        <f>IF($B39&gt;0,Investitionsplanung!$B39/Abschreibungsplanung!$B39,0)</f>
        <v>0</v>
      </c>
      <c r="D39" s="261">
        <f>SUM(IF($B39&gt;1,Investitionsplanung!$B39/Abschreibungsplanung!$B39,0)+IF($B39&gt;0,Investitionsplanung!$C39/Abschreibungsplanung!$B39,0))</f>
        <v>0</v>
      </c>
      <c r="E39" s="261">
        <f>SUM(IF($B39&gt;2,Investitionsplanung!$B39/Abschreibungsplanung!$B39,0)+IF($B39&gt;1,Investitionsplanung!$C39/Abschreibungsplanung!$B39,0)+IF($B39&gt;0,Investitionsplanung!$D39/Abschreibungsplanung!$B39,0))</f>
        <v>0</v>
      </c>
      <c r="F39" s="261">
        <f>SUM(IF($B39&gt;3,Investitionsplanung!$B39/Abschreibungsplanung!$B39,0)+IF($B39&gt;2,Investitionsplanung!$C39/Abschreibungsplanung!$B39,0)+IF($B39&gt;1,Investitionsplanung!$D39/Abschreibungsplanung!$B39,0)+IF($B39&gt;0,Investitionsplanung!$E39/Abschreibungsplanung!$B39,0))</f>
        <v>0</v>
      </c>
      <c r="G39" s="262">
        <f>SUM(IF($B39&gt;4,Investitionsplanung!$B39/Abschreibungsplanung!$B39,0)+IF($B39&gt;3,Investitionsplanung!$C39/Abschreibungsplanung!$B39,0)+IF($B39&gt;2,Investitionsplanung!$D39/Abschreibungsplanung!$B39,0)+IF($B39&gt;1,Investitionsplanung!$E39/Abschreibungsplanung!$B39,0)+IF($B39&gt;0,Investitionsplanung!$F39/Abschreibungsplanung!$B39,0))</f>
        <v>0</v>
      </c>
      <c r="H39" s="29"/>
      <c r="I39" s="29"/>
      <c r="J39" s="29"/>
      <c r="K39" s="29"/>
      <c r="L39" s="29"/>
    </row>
    <row r="40" spans="1:12" ht="12.75">
      <c r="A40" s="147" t="s">
        <v>19</v>
      </c>
      <c r="B40" s="410"/>
      <c r="C40" s="406">
        <f>SUM(C34:C39)</f>
        <v>0</v>
      </c>
      <c r="D40" s="406">
        <f>SUM(D34:D39)</f>
        <v>0</v>
      </c>
      <c r="E40" s="406">
        <f>SUM(E34:E39)</f>
        <v>0</v>
      </c>
      <c r="F40" s="406">
        <f>SUM(F34:F39)</f>
        <v>0</v>
      </c>
      <c r="G40" s="409">
        <f>SUM(G34:G39)</f>
        <v>0</v>
      </c>
      <c r="H40" s="29"/>
      <c r="I40" s="29"/>
      <c r="J40" s="29"/>
      <c r="K40" s="29"/>
      <c r="L40" s="29"/>
    </row>
    <row r="41" spans="1:12" ht="15" customHeight="1">
      <c r="A41" s="148" t="s">
        <v>52</v>
      </c>
      <c r="B41" s="156"/>
      <c r="C41" s="149">
        <f>SUM(C14+C24+C32+C40)</f>
        <v>0</v>
      </c>
      <c r="D41" s="149">
        <f>SUM(D14+D24+D32+D40)</f>
        <v>0</v>
      </c>
      <c r="E41" s="149">
        <f>SUM(E14+E24+E32+E40)</f>
        <v>0</v>
      </c>
      <c r="F41" s="149">
        <f>SUM(F14+F24+F32+F40)</f>
        <v>0</v>
      </c>
      <c r="G41" s="150">
        <f>SUM(G14+G24+G32+G40)</f>
        <v>0</v>
      </c>
      <c r="H41" s="29"/>
      <c r="I41" s="29"/>
      <c r="J41" s="29"/>
      <c r="K41" s="29"/>
      <c r="L41" s="29"/>
    </row>
    <row r="42" spans="8:12" ht="13.5">
      <c r="H42" s="30"/>
      <c r="I42" s="30"/>
      <c r="J42" s="30"/>
      <c r="K42" s="30"/>
      <c r="L42" s="30"/>
    </row>
    <row r="43" spans="1:12" ht="13.5">
      <c r="A43" s="2" t="s">
        <v>144</v>
      </c>
      <c r="H43" s="30"/>
      <c r="I43" s="30"/>
      <c r="J43" s="30"/>
      <c r="K43" s="30"/>
      <c r="L43" s="30"/>
    </row>
    <row r="44" spans="1:12" ht="13.5">
      <c r="A44" s="2" t="s">
        <v>287</v>
      </c>
      <c r="H44" s="30"/>
      <c r="I44" s="30"/>
      <c r="J44" s="30"/>
      <c r="K44" s="30"/>
      <c r="L44" s="30"/>
    </row>
    <row r="45" ht="25.5">
      <c r="A45" s="137" t="s">
        <v>139</v>
      </c>
    </row>
    <row r="46" ht="12.75">
      <c r="A46" s="2" t="s">
        <v>140</v>
      </c>
    </row>
    <row r="47" ht="12.75">
      <c r="A47" s="2" t="s">
        <v>141</v>
      </c>
    </row>
    <row r="49" ht="12.75">
      <c r="A49" s="2" t="s">
        <v>146</v>
      </c>
    </row>
    <row r="50" ht="12.75">
      <c r="A50" s="2" t="s">
        <v>145</v>
      </c>
    </row>
    <row r="52" ht="12.75">
      <c r="A52" s="2" t="s">
        <v>155</v>
      </c>
    </row>
  </sheetData>
  <sheetProtection password="C7A2" sheet="1" objects="1" scenarios="1"/>
  <mergeCells count="6">
    <mergeCell ref="F4:F5"/>
    <mergeCell ref="G4:G5"/>
    <mergeCell ref="B4:B5"/>
    <mergeCell ref="C4:C5"/>
    <mergeCell ref="D4:D5"/>
    <mergeCell ref="E4:E5"/>
  </mergeCells>
  <printOptions/>
  <pageMargins left="0.7874015748031497" right="0.7874015748031497" top="0.5905511811023623" bottom="0.5905511811023623" header="0.5118110236220472" footer="0.3937007874015748"/>
  <pageSetup fitToHeight="1" fitToWidth="1" horizontalDpi="600" verticalDpi="600" orientation="landscape" paperSize="9" scale="97"/>
  <headerFooter alignWithMargins="0">
    <oddFooter>&amp;RStand: &amp;D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vdivde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2004-05-10T16:05:21Z</cp:lastPrinted>
  <dcterms:created xsi:type="dcterms:W3CDTF">2001-04-18T14:20:56Z</dcterms:created>
  <dcterms:modified xsi:type="dcterms:W3CDTF">2023-04-05T07:36:31Z</dcterms:modified>
  <cp:category/>
  <cp:version/>
  <cp:contentType/>
  <cp:contentStatus/>
</cp:coreProperties>
</file>